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470" yWindow="65521" windowWidth="13500" windowHeight="10035" activeTab="5"/>
  </bookViews>
  <sheets>
    <sheet name="NAPOMENE" sheetId="1" r:id="rId1"/>
    <sheet name="prometnica" sheetId="2" r:id="rId2"/>
    <sheet name="vodovod" sheetId="3" r:id="rId3"/>
    <sheet name="oborinska" sheetId="4" r:id="rId4"/>
    <sheet name="javna rasvjeta" sheetId="5" r:id="rId5"/>
    <sheet name="REKAPITULACIJA" sheetId="6" r:id="rId6"/>
  </sheets>
  <definedNames>
    <definedName name="_xlnm.Print_Area" localSheetId="4">'javna rasvjeta'!$A$1:$F$96</definedName>
    <definedName name="_xlnm.Print_Area" localSheetId="3">'oborinska'!$A$1:$G$189</definedName>
    <definedName name="_xlnm.Print_Area" localSheetId="1">'prometnica'!$A$1:$G$122</definedName>
    <definedName name="_xlnm.Print_Area" localSheetId="5">'REKAPITULACIJA'!$A$1:$G$25</definedName>
    <definedName name="_xlnm.Print_Area" localSheetId="2">'vodovod'!$A$1:$G$130</definedName>
  </definedNames>
  <calcPr fullCalcOnLoad="1"/>
</workbook>
</file>

<file path=xl/sharedStrings.xml><?xml version="1.0" encoding="utf-8"?>
<sst xmlns="http://schemas.openxmlformats.org/spreadsheetml/2006/main" count="596" uniqueCount="312">
  <si>
    <t>OPĆE NAPOMENE:</t>
  </si>
  <si>
    <t>U troškovniku ovog projekta dani su opisi stavaka za sve vrste predviđenih radova. Za sve što eventualno nije obuhvaćeno tim propisima, izvoditelj radova dužan je pridržavati se propisa danih u ˝Općim tehničkim uvjetima za radove na cestama˝ (Zagreb, prosinac 2001.g.), postojećih propisa i Hrvatskih normi.
Za sve vrste betonskih radova potrebno je pridržavati se Pravilnika o tehničkim normativima za beton i armirani beton i odgovarajućih odredbi poglavlja 7. BETONSKI RADOVI, VI. knjige ˝Općih tehničkih uvjeta za radove na cestama˝.</t>
  </si>
  <si>
    <t xml:space="preserve">Izvođač je dužan izraditi pomoćna sredstva za rad kao što su oplate, ograde, skladišta, dizalice, dobaviti i postaviti strojeve, alat i ostali potreban pribor te poduzeti sve mjere sigurnosti potrebne da ne dođe do nikakvih smetnji i opasnosti po život i zdravlje prolaznika  te  zaposlenih  radnika  i  osoblja. </t>
  </si>
  <si>
    <t>Čuvanje građevine, gradilišta, svih postrojenja, alata i materijala, kako svoga tako i svojih kooperanata, pada u dužnost i na teret izvođača. Svaka šteta koja bi bila prouzročena prolazniku ili susjednoj građevini, uslijed kopanja, pada na teret izvođača koji je dužan odstraniti i nadoknaditi štetu u određenom roku.</t>
  </si>
  <si>
    <t>Prije davanja ponude za izvedbu građevine izvođač je dužan proučiti projektnu dokumentaciju te zatražiti objašnjenja u vezi nejasnih stavki, pregledati trasu građevine, prikupiti potrebne podatke o uvjetima pod kojima će se građevina graditi,  proučiti mogućnosti naših i stranih proizvođača projektirane opreme  te ponuditi opremu tražene kvalitete uz imenovanje dobavljača i predočenje svih tehničkih podataka za ponuđenu opremu.</t>
  </si>
  <si>
    <t xml:space="preserve">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 </t>
  </si>
  <si>
    <t>Izvođač je dužan posjedovati ateste o ispitivanju materijala upotrebljenih za izgradnju građevine, te ateste o ispravnosti izvedenih instalacija, a prilikom tehničkog pregleda građevine mora sve ateste dostaviti investitoru na upotrebu.</t>
  </si>
  <si>
    <t>Obračun svih radova mora se vršiti prema stvarno izvedenim i uredno dokumentiranim količinama potvrđenim od nadzornog inženjera, a ne prema količinama danim u pojedinim stavkama dokaznice mjera i troškovnika.</t>
  </si>
  <si>
    <t>Sve nejasnoće u projektu izvođač je dužan s projektantom razjasniti prije početka radova. Bez pismene suglasnosti projektanta, izvođač nema pravo na izmjenu projekta. U protivnom, projektant otklanja od sebe svaku odgovornost za eventualno nastale posljedice. Eventualne opravdane izmjene projekta dužan je nadzorni inženjer investitora unijeti u građevinski dnevnik.</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</si>
  <si>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</si>
  <si>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</si>
  <si>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Svi izvedeni radovi koji odstupaju od projekta, a izvedeni su bez odobrenja nadzornog inženjera i suglasnosti projektanta, moraju se dovesti u sklad s projektom, a troškove koji iz tog proizlaze snosi izvođač.</t>
  </si>
  <si>
    <t>U jediničnim cijenama ovog troškovnika uključeno je izvršenje svih obaveza iz bilo kojeg dijela ili priloga ovog projekta.</t>
  </si>
  <si>
    <t xml:space="preserve">Jedinične cijene u svim stavkama ovog troškovnika obuhvaćaju sav rad, materijal, režiju i zaradu izvođača, odnosno sadrže sve elemente propisane za strukturu prodajne cijene građevinskih  usluga. </t>
  </si>
  <si>
    <t>Pod jediničnom cijenom materijala podrazumijeva se cijena samog  materijala, njegova evenutalna prerada, svi transporti, utovari, istovari kao i uskladištenje dotičnog materijala kako bi ostao kvalitetan do trenutka ugradnje, kao i ispitivanje kvalitete i sve drugo u vezi s materijalom (atesti i sl.).</t>
  </si>
  <si>
    <t>Na svu radnu snagu dodaje se faktor u koji pored ostalog treba uračunati i održavanje gradilišta, postavljanje svih pomičnih objekata na gradilištu kao i demontaža istih.</t>
  </si>
  <si>
    <t>Za cjevovode uzet će se stvarne mjere bez armature i fazonskih komada - prema uzdužnom profilu.</t>
  </si>
  <si>
    <t xml:space="preserve">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 </t>
  </si>
  <si>
    <t>Uređenje gradilišta po završetku radova kao i zemljišta za deponije, prilazne puteve i pomoćne zgrade, uključeno je u jediničnu cijenu i neće se posebno naplaćivati.</t>
  </si>
  <si>
    <t>REKAPITULACIJA</t>
  </si>
  <si>
    <t xml:space="preserve">Betone i mortove treba miješati u markama, prema propisima HRN za beton, odnosno za mortove kako je to dano u stavci troškovnika. Sav beton u principu potrebno je strojno miješati. Ručno miješanje dozvoljeno je samo za vrlo male količine nekonstruktivnih dijelova na građevini. </t>
  </si>
  <si>
    <t xml:space="preserve">Tehnička oprema i priprema (uređenje) gradilišta za rad odnosi se na dužnost izvođača da prije početka građevinskih radova dostavi investitoru ili nadzornom organu  plan organizacije gradilišta i tehničke opreme, te operativni (dinamički) plan izvršenja ugovorenih radova. </t>
  </si>
  <si>
    <t xml:space="preserve">Ako priloženi plan ne odgovara potrebnoj dinamici izvođenja radova i postojećim tehničkim uvjetima, investitor ili nadzorni inženjer imaju pravo zahtijevati izmjenu ili dopunu plana. </t>
  </si>
  <si>
    <t>NOSIVI SLOJEVI KOLNIČKE KONSTRUKCIJE</t>
  </si>
  <si>
    <t>kom</t>
  </si>
  <si>
    <t>PRIPREMNI RADOVI</t>
  </si>
  <si>
    <t>ZEMLJANI RADOVI</t>
  </si>
  <si>
    <t>KOLNIČKI ZASTOR</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</si>
  <si>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</si>
  <si>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Objekti, instalacije i rad u okviru  potrebne opreme i uređenja gradilišta terete troškove režije gradilišta i ne obračunavaju se posebno.</t>
  </si>
  <si>
    <t>Elaborat izvedenog stanja i objekata predaje se investitoru u cjelovitom kartiranom i digitalnom obliku. Broj primjeraka prema dogovoru s investitorom (ovisno o potrebama investitora i komunalnih poduzeća. Elaborat mora biti izrađen u apsolutnim (x, y, z) koordinatama i ovjeren od nadležnog katastarskog ureda.</t>
  </si>
  <si>
    <t>Izvođač je dužan o svom trošku osigurati gradilište i građevinu od štetnog utjecaja vremenskih nepogoda. Zimi je potrebno građevinu posve osigurati od mraza, tako da ne dođe do smrzavanja i oštećenja izvedenih dijelova.</t>
  </si>
  <si>
    <t xml:space="preserve">Izvođač u potpunosti odgovara za ispravnost izvršene isporuke i jedini je odgovoran za eventualno loše izvedeni rad i lošu kvalitetu isporučenih materijala, opreme ili proizvoda.  </t>
  </si>
  <si>
    <t xml:space="preserve">U pogledu izmjera držati se točno upustva iz prosječnih normi u građevinarstvu, tj. u pogledu dodavanja i odbijanja za kvadraturu i sl. </t>
  </si>
  <si>
    <t>Stvarna kategorija zemljišta ustanovit će se nakon izvršenih iskopa i unijeti u poprečne i uzdužne profile uz upis u građevinski dnevnik, a što potpisuju zajednički izvođač i nadzorni inženjer. Prekopi mimo projektom predviđenih neće se priznavati izvođaču. Iskopani materijal koji će se upotrijebiti, deponirati tako da ne smeta gradnji i iskopu rova cjevovoda.</t>
  </si>
  <si>
    <t>OPREMA CESTE</t>
  </si>
  <si>
    <t>BETONSKI RADOVI</t>
  </si>
  <si>
    <t>komplet</t>
  </si>
  <si>
    <t>A</t>
  </si>
  <si>
    <t>ZAVRŠNI RADOVI</t>
  </si>
  <si>
    <r>
      <t>Za sve učinjene štete i smetnje odgovoran je izvođač radova i on snosi moralnu odgovornost bez prava nadoknade troškova od investitora. I ovaj vid troškova treba ukalkulirati u jediničnu cijenu m</t>
    </r>
    <r>
      <rPr>
        <vertAlign val="superscript"/>
        <sz val="11"/>
        <rFont val="Times New Roman"/>
        <family val="1"/>
      </rPr>
      <t>3</t>
    </r>
    <r>
      <rPr>
        <sz val="11"/>
        <rFont val="Times New Roman"/>
        <family val="1"/>
      </rPr>
      <t xml:space="preserve"> iskopa.</t>
    </r>
  </si>
  <si>
    <t>UKUPNO</t>
  </si>
  <si>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</si>
  <si>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</si>
  <si>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</si>
  <si>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t>PDV (25%)</t>
  </si>
  <si>
    <t>SVEUKUPNO</t>
  </si>
  <si>
    <t>Ovaj dio troškovnika odnosi se na izgradnju prometnice u skladu sa glavnim projektom prometnice. U troškovniku ovog  projekta dani su opisi stavaka za sve vrste predviđenih radova. Za sve što eventualno nije obuhvaćeno tim opisima, izvoditelj radova dužan je pridržavati se opisa danih u Općim tehničkim uvjetima za radove na cestama (OTU) koje je 2001. g. izdao IGH Zagreb, postojećih propisa i Hrvatskih normi.</t>
  </si>
  <si>
    <t>PROMETNICA</t>
  </si>
  <si>
    <t>Stup visine 3.90 metara (0.8+2.2+0.9)</t>
  </si>
  <si>
    <t>Iskolčenje i održavanje trase. Stavka obuhvaća iskolčenje trase ceste,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metru trase i priključaka u skladu s projektom. Izvedba, kontrola kakvoće i obračun prema OTU 1-02.</t>
  </si>
  <si>
    <t xml:space="preserve">Lociranje i zaštita komunalnih instalacija i priključaka, kao što su zračni i podzemni vodovi električne energije, telefonski vodovi, kanalizacije, vodovodi i dr. bilo  da su sastavni dio gradnje ili koji gradnjom mogu biti ugroženi. Radove izvode specijalizirane organizacije po posebnim projektima i tehničkim uvjetima za pojedinu vrstu radova. Obračun  prema ukupnim izvršenim radovima specijaliziranih organizacija. Sve u skladu s OTU 1-03. </t>
  </si>
  <si>
    <t>Nabava i postavljanje vertikalne prometne signalizacije potrebne za privremenu regulaciju prometa.
Postavljanje odgovarajuće prometne signalizacije i opreme za osiguranje privremene regulacije prometa za vrijeme izvođenja radova.   Stavka obuhvaća nabavu, montažu, održavanje  i demontažu privremene signalizacije, opreme i oznaka za osiguranje privremene regulacije prometa za vrijeme izvođenja radova, a u svemu prema elaboratu privremene regulacije prometa. 
Obračun po kompletu cjelokupne vertikalne prometne signalizacije potrebne za izgradnju ceste.</t>
  </si>
  <si>
    <r>
      <t>Rezanje asfalta. Stavka obuhvaća strojno rezanje asfalta na mjestu gdje počinje tj. završava predmetna prometnica, radi kvalitetnije izrade spoja starog i novog asfalta. Obračun po m</t>
    </r>
    <r>
      <rPr>
        <vertAlign val="superscript"/>
        <sz val="11"/>
        <rFont val="Times New Roman"/>
        <family val="1"/>
      </rPr>
      <t>1</t>
    </r>
    <r>
      <rPr>
        <sz val="11"/>
        <rFont val="Times New Roman"/>
        <family val="1"/>
      </rPr>
      <t xml:space="preserve"> spoja starog i novog asfalta.</t>
    </r>
  </si>
  <si>
    <r>
      <t>Strojni široki iskop bez obzira na kategoriju tla prema odredbama projekta s utovarom u prijevozno sredstvo i transportom na mjesto deponiranja (ili mjesto ugradnje na trasi). U stavku je uključen iskop, utovar u transportno vozilo, prijevoz materijala na mjesto ugradnje na trasi i transport viška materijala na deponiju koju osigurava izvođač radova, priprema privremenih prometnica s održavanjem istih za cijelo vrijeme korištenja, te sanacija okoliša nakon dovršenja radova. Obračun se vrši po m</t>
    </r>
    <r>
      <rPr>
        <vertAlign val="superscript"/>
        <sz val="11"/>
        <rFont val="Times New Roman"/>
        <family val="1"/>
      </rPr>
      <t>3</t>
    </r>
    <r>
      <rPr>
        <sz val="11"/>
        <rFont val="Times New Roman"/>
        <family val="1"/>
      </rPr>
      <t xml:space="preserve"> stvarno izvršenog iskopa tla u sraslom stanju, bez obzira na kategoriju. Izvođač radova je dužan obići trasu ceste i upoznati se sa stanjem na terenu prije davanja ponude. Materijal zbrinuti u skladu sa Pravilnikom o građevnom otpadu i otpadu koji sadrži azbest (NN 69/16). Sve u skladu s OTU 2-02.</t>
    </r>
  </si>
  <si>
    <r>
      <t>Uređenje temeljnog tla mehaničkim zbijanjem. U cijenu je uključeno prethodno čišćenje te planiranje i rad potreban za postizanje optimalne vlažnosti vezanih tala, vlaženjem ili rahljenjem i sušenjem.  Obračun po m</t>
    </r>
    <r>
      <rPr>
        <vertAlign val="superscript"/>
        <sz val="11"/>
        <rFont val="Times New Roman"/>
        <family val="1"/>
      </rPr>
      <t>2</t>
    </r>
    <r>
      <rPr>
        <sz val="11"/>
        <rFont val="Times New Roman"/>
        <family val="1"/>
      </rPr>
      <t>. Sve u skladu s OTU 2-08.1.</t>
    </r>
  </si>
  <si>
    <r>
      <t>Izrada posteljice od miješanih materijala, završnog sloja usjeka. Strojna izrada posteljice od miješanih materijala ujednačene nosivosti, s grubim i finim planiranjem, eventualnom sanacijom pojedinih manjih površina slabijeg materijala i zbijanjem do tražene zbijenosti uz potrebno vlaženje ili sušenje (Sz≥100 %, Ms≥40 MN/m</t>
    </r>
    <r>
      <rPr>
        <vertAlign val="superscript"/>
        <sz val="11"/>
        <rFont val="Times New Roman"/>
        <family val="1"/>
      </rPr>
      <t>2</t>
    </r>
    <r>
      <rPr>
        <sz val="11"/>
        <rFont val="Times New Roman"/>
        <family val="1"/>
      </rPr>
      <t xml:space="preserve">).  Izrada posteljice mora biti prema projektu, osobito obzirom na visinske kote, postignute nagibe i zbijenost materijala. Kote planuma posteljice mogu odstupati od projektiranih najviše za </t>
    </r>
    <r>
      <rPr>
        <sz val="11"/>
        <rFont val="Calibri"/>
        <family val="2"/>
      </rPr>
      <t>±</t>
    </r>
    <r>
      <rPr>
        <sz val="11"/>
        <rFont val="Times New Roman"/>
        <family val="1"/>
      </rPr>
      <t xml:space="preserve"> 2 cm. Poprečni i uzdužni nagibi moraju biti prema projektu. Ravnost se mjeri uzdužno, poprečno i dijagonalno. Obračun je u m</t>
    </r>
    <r>
      <rPr>
        <vertAlign val="superscript"/>
        <sz val="11"/>
        <rFont val="Times New Roman"/>
        <family val="1"/>
      </rPr>
      <t>2</t>
    </r>
    <r>
      <rPr>
        <sz val="11"/>
        <rFont val="Times New Roman"/>
        <family val="1"/>
      </rPr>
      <t xml:space="preserve"> uređene i zbijene posteljice. U cijeni je uključen sav rad, materijal te prijevozi, potrebni za potpuno dovršenje uređene i zbijene posteljice, uključujući i ispitivanje i kontrolu kakvoće.Sve u skladu s OTU 2-10, 2-10.1 i 2-10.2.</t>
    </r>
  </si>
  <si>
    <r>
      <t>Nabava i ugradnja rubnjaka 15/25 cm. Ugradnja rubnjaka (na podlozi od betona klase C 12/15) od predgotovljenih betonskih elemenata klase C 40/45. Postavljanje rubnjaka prema detaljima iz projekta. U skladu sa nacrtima detalja, poprečnih profila i situacijom potrebno je izvesti i kose i spuštene rubnjake. Obračun je po m</t>
    </r>
    <r>
      <rPr>
        <vertAlign val="superscript"/>
        <sz val="11"/>
        <rFont val="Times New Roman"/>
        <family val="1"/>
      </rPr>
      <t>1</t>
    </r>
    <r>
      <rPr>
        <sz val="11"/>
        <rFont val="Times New Roman"/>
        <family val="1"/>
      </rPr>
      <t xml:space="preserve"> izvedenog rubnjaka, a u cijeni je uključena izvedba podloge, nabava i doprema predgotovljenih elemenata i betona, privremeno skladištenje i razvoz, svi prijevozi i prijenosi, priprema podloge, rad na ugradnji s obradom sljubnica, njega betona te sav potreban dodatni rad, oprema i materijal što je potreban za potpuno dovršenje stavke.  Izvedba, kontrola kakvoće i obračun prema OTU 3-04.7.1.</t>
    </r>
  </si>
  <si>
    <r>
      <t>Nabava i ugradnja rubnjaka 8/25 cm. Ugradnja rubnjaka (na podlozi od betona klase C 12/15) od predgotovljenih betonskih elemenata klase C 40/45. Postavljanje rubnjaka prema detaljima iz projekta.  Obračun je po m</t>
    </r>
    <r>
      <rPr>
        <vertAlign val="superscript"/>
        <sz val="11"/>
        <rFont val="Times New Roman"/>
        <family val="1"/>
      </rPr>
      <t>1</t>
    </r>
    <r>
      <rPr>
        <sz val="11"/>
        <rFont val="Times New Roman"/>
        <family val="1"/>
      </rPr>
      <t xml:space="preserve"> izvedenog rubnjaka, a u cijeni je uključena izvedba podloge, nabava i doprema predgotovljenih elemenata i betona, privremeno skladištenje i razvoz, svi prijevozi i prijenosi, priprema podloge, rad na ugradnji s obradom sljubnica, njega betona te sav potreban dodatni rad, oprema i materijal što je potreban za potpuno dovršenje stavke.  Izvedba, kontrola kakvoće i obračun prema OTU 3-04.7.1.</t>
    </r>
  </si>
  <si>
    <r>
      <t>Strojna izrada nosivog sloja ceste i nogostupa (Ms≥100 MN/m</t>
    </r>
    <r>
      <rPr>
        <vertAlign val="superscript"/>
        <sz val="11"/>
        <rFont val="Times New Roman"/>
        <family val="1"/>
      </rPr>
      <t>2</t>
    </r>
    <r>
      <rPr>
        <sz val="11"/>
        <rFont val="Times New Roman"/>
        <family val="1"/>
      </rPr>
      <t>) od prirodnog kamenog materijala, najvećeg zrna 63 mm , debljine 35 cm.  U cijenu je uključena dobava materijala, utovar, prijevoz, i ugradnja (strojno razastiranje, planiranje i zbijanje do traženog modula stišljivosti ili stupnja zbijenosti) na uređenu i preuzetu podlogu. Obračun je po m</t>
    </r>
    <r>
      <rPr>
        <vertAlign val="superscript"/>
        <sz val="11"/>
        <rFont val="Times New Roman"/>
        <family val="1"/>
      </rPr>
      <t>3</t>
    </r>
    <r>
      <rPr>
        <sz val="11"/>
        <rFont val="Times New Roman"/>
        <family val="1"/>
      </rPr>
      <t xml:space="preserve"> ugrađenog materijala u zbijenom stanju. Izvedba, kontrola kakvoće i obračun prema OTU 5-01. </t>
    </r>
  </si>
  <si>
    <t>Izvedba temelja i postavljanje stupova - nosača prometnih znakova. Iskop za temelje, izrada betonskih temelja, oblika krnje piramide sa stranama donjeg kvadrata 30 cm i gornjeg 20 cm i dubine 70 cm, od betona klase C 20/25 (MB25) s nabavom, ugradnjom i njegom betona te zatrpavanje nakon izrade temelja materijalom iz iskopa s odvozom viška materijala na deponij. Postavljanje nosača (stupova) i pričvršćivanje prometnih znakova od Fe cijevi promjera 63.5 mm sa zaštitnom vrućim pocinčavanjem prosječne debljine 85 µm odnosno dvostruki sustav iste zaštite dimenzija i vrste prema projektu prometne opreme i signalizacije a u skladu s Pravilnikom o prometnim znakovima, opremi i signalizaciji na cestama (NN33/2005.) i HRN EN 12899-1. u cijenu uključiti nabavu i postavu stupova u svježi beton dubine min 70 cm. Slobodna visina stupa ispod znaka je 1.5 m. U cijenu uključiti nabavu materijala, oplata, betona temelja. Obračun po komadu.</t>
  </si>
  <si>
    <t>Prometni znakovi obavijesti (C). Postavljanje prometnih znakova obavijesti prema projektu prometne opreme i signalizacije, a u skladu s Pravilnikom o prometnim znakovima, opremi i signalizaciji na cestama (NN 33/05, 64/05, 155/05, 14/11) i HRN EN 1116, HRN EN 12889-1, HRN EN 1790.
U cijenu uključiti  izradu i nabavu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</si>
  <si>
    <t>Uzdužne oznake. Izrada uzdužnih oznaka na kolniku, vrste veličine i boje prema projektu prometne opreme i signalizacije, u skladu s Pravilnikom o prometnim znakovima, opremi i signalizaciji na cestama (NN 33/2005.) i HRN EN 1436, HRN EN 1871, HRN EN 1461-1 i 2, HRN U.S4.221, HRN U.S4.222, HRN U.S4.223.
U cijenu je uključeno čišćenje kolnika neposredno prije izrade oznaka, predmarkiranja, nabava i prijevoz materijala (boja, razrjeđivač, reflektirajuće kuglice), prethodna dopuštenja i atesti te tekuća kontrola kvalitete, sav rad, pribor i oprema za izradu oznaka.</t>
  </si>
  <si>
    <t>Poprečne oznake na kolniku. Izrada poprečnih oznaka na kolniku prema projektu prometne opreme i signalizacije, a u skladu s Pravilnikom o prometnim znakovima, opremi i signalizaciji na cestama (NN br.33/2005.) U cijenu uključiti čišćenje kolnika neposredno prije izrade oznaka, predmarkiranja, nabava i prijevoz materijala (boja, razrjeđivač, reflektirajuće kuglice), prethodna dopuštenja i atesti te tekuća kontrola kvalitete, sav rad, pribor i oprema za izradu oznaka.</t>
  </si>
  <si>
    <t>Crta zaustavljanja, isprekidana, debljine 50cm  (HRN U.S4.225).</t>
  </si>
  <si>
    <t>Ostale oznake na kolniku. Izrada ostalih oznaka na kolniku prema projektu prometne opreme i signalizacije, a u skladu s Pravilnikom o prometnim znakovima, opremi i signalizaciji na cestama (NN br. 33/2005.). U cijenu uključiti čišćenje kolnika neposredno prije izrade oznaka, predmarkiranje, nabava i prijevoz materijala (boja, razrjeđivač, reflektirajuće kuglice), prethodna dopuštenja i atesti te tekuća kontrola kvalitete, sav rad, pribor i oprema za izradu oznaka. (HRN U.S4.229)</t>
  </si>
  <si>
    <t>Strelica jedan smjer, duljine 5 m .</t>
  </si>
  <si>
    <t>Strelica dva smjera, duljine 5 m .</t>
  </si>
  <si>
    <r>
      <t>Pješački i biciklistički prijelaz prema projektu i u skladu s HRN U.S4.227. U cijenu uključiti čiščenje kolnika neposredno prije izrade oznaka, predmarkiranja, nabava i prijevoz materijala (boja, razrjeđivač, reflektirajuće kuglice), predhodna dopuštenja i atesti te tekuća kontrola kvalitete, sav rad, pribor i oprema za izradu oznaka. Obračun je po m</t>
    </r>
    <r>
      <rPr>
        <vertAlign val="superscript"/>
        <sz val="11"/>
        <rFont val="Times New Roman"/>
        <family val="1"/>
      </rPr>
      <t xml:space="preserve">2 </t>
    </r>
    <r>
      <rPr>
        <sz val="11"/>
        <rFont val="Times New Roman"/>
        <family val="1"/>
      </rPr>
      <t>ukupne bruto površine oznake.</t>
    </r>
  </si>
  <si>
    <t xml:space="preserve">Geodetski snimak izvedenog stanja. Predaje se investitoru u cjelovitom kartiranom i digitalnom obliku. Broj primjeraka prema dogovoru s investitorom (ovisno o potrebama investitora i komunalnih poduzeća. Elaborat mora biti izrađen u apsolutnim (x, y, z) koordinatama i ovjeren od nadležnog katastarskog ureda. Mjeri se i plaća po metru trase, priključnih cesta i objekata. Sve u skladu s OTU 1-02. </t>
  </si>
  <si>
    <r>
      <t>Iskop humusa (gornjeg slabo nosivog sloja). Rad obuhvaća površinski iskop humusa prosječne debljine 15,0 cm. Obračun se vrši u m</t>
    </r>
    <r>
      <rPr>
        <vertAlign val="superscript"/>
        <sz val="11"/>
        <rFont val="Times New Roman"/>
        <family val="1"/>
      </rPr>
      <t>3</t>
    </r>
    <r>
      <rPr>
        <sz val="11"/>
        <rFont val="Times New Roman"/>
        <family val="1"/>
      </rPr>
      <t xml:space="preserve"> stvarno iskopanog humusa, a uključuje i utovar te transport na stalno odlagalište na udaljenost veću od 5 km, s razastiranjem i planiranjem. Uklonjeni materijal zbrinuti u skladu sa Pravilnikom o gospodarenju građevnim otpadom (NN 38/08). Sve u skladu s točkom 2-01. OTU-a. </t>
    </r>
  </si>
  <si>
    <r>
      <t>Izrada nasipa materijalom iz iskopa postojećeg tampona. Ovaj rad obuhvaća strojno nasipanje i razastiranje, prema potrebi vlaženje ili sušenje, planiranje nasipnih slojeva debljine i nagiba prema projektu odnosno utvrđenih pokusnom dionicom, te zbijanje s odgovarajućim sredstvima (M</t>
    </r>
    <r>
      <rPr>
        <sz val="10"/>
        <rFont val="Times New Roman"/>
        <family val="1"/>
      </rPr>
      <t>s</t>
    </r>
    <r>
      <rPr>
        <sz val="11"/>
        <rFont val="Times New Roman"/>
        <family val="1"/>
      </rPr>
      <t>&gt;40MN/m</t>
    </r>
    <r>
      <rPr>
        <vertAlign val="superscript"/>
        <sz val="11"/>
        <rFont val="Times New Roman"/>
        <family val="1"/>
      </rPr>
      <t>2</t>
    </r>
    <r>
      <rPr>
        <sz val="11"/>
        <rFont val="Times New Roman"/>
        <family val="1"/>
      </rPr>
      <t>), a prema odredbama OTU. Obračun se mjeri u m</t>
    </r>
    <r>
      <rPr>
        <vertAlign val="superscript"/>
        <sz val="11"/>
        <rFont val="Times New Roman"/>
        <family val="1"/>
      </rPr>
      <t>3</t>
    </r>
    <r>
      <rPr>
        <sz val="11"/>
        <rFont val="Times New Roman"/>
        <family val="1"/>
      </rPr>
      <t xml:space="preserve"> stvarno ugrađenog i zbijenog nasipa, a u cijenu je uključen sav rad na izradi nasipa te planiranje pokosa nasipa i čišćenje okoline, sav ostali rad, transporti i oprema, kao i ispitivanja i kontrola kakvoće. Izvedba, kontrola kakvoće i obračun prema OTU 2-09. </t>
    </r>
  </si>
  <si>
    <r>
      <t>Izrada razdjelnog zelenog pojasa i zelenog pojasa između ceste i nogostupa od plodnog zemljanog materijala. Ovaj rad obuhvaća zasipanje između rubnjaka plodnom zemljom sloja debljine 35 cm u zbijenom stanju uz ručno razastiranje i planiranje. Plodni zemljani materijal mora biti bez kamena, sve komade kamena, korjenja i sl. potrebno je odstraniti. U cijenu je uključena nabava, transport i ugradnja zemljanog materijala, planiranje i po potrebi vlaženje minimalno prilikom ugradnje. Obračun po m</t>
    </r>
    <r>
      <rPr>
        <vertAlign val="superscript"/>
        <sz val="11"/>
        <rFont val="Times New Roman"/>
        <family val="1"/>
      </rPr>
      <t>3</t>
    </r>
    <r>
      <rPr>
        <sz val="11"/>
        <rFont val="Times New Roman"/>
        <family val="1"/>
      </rPr>
      <t xml:space="preserve"> uređenog zelenog pojasa.</t>
    </r>
  </si>
  <si>
    <r>
      <t>Strojna izrada bitumeniziranog nosivog sloja (BNS), proizvedenog i ugrađenog po vrućem postupku, vrste AC 22 base BIT 50/70 (za srednje prometno opterećenje). Debljina sloja 8.0 cm u zbijenom stanju. U cijenu uključiti nabavu predhodno strojno  proizvedene mješavine od kamenog brašna, kamenog materijala i bitumena kao veziva, nazivne veličine najvećeg zrna, vrste kamenog materijala i granulometrijskog sastava prema odredbama u projektu i u skladu prema OTU, te utovar, prijevoz, i strojnu ugradnju (razastiranja i zbijanje). Obračun je po m</t>
    </r>
    <r>
      <rPr>
        <vertAlign val="superscript"/>
        <sz val="11"/>
        <rFont val="Times New Roman"/>
        <family val="1"/>
      </rPr>
      <t>2</t>
    </r>
    <r>
      <rPr>
        <sz val="11"/>
        <rFont val="Times New Roman"/>
        <family val="1"/>
      </rPr>
      <t xml:space="preserve"> gornje površine stvarno položenog i ugrađenog BNS-a sukladno projektu. Sve u skladu s OTU 5-04.</t>
    </r>
  </si>
  <si>
    <r>
      <t>Habajući sloj od asfaltbetona (HS-AB)
Strojna izrada habajućeg sloja od asfaltbetona (HS-AB) za srednje prometno opterećenje, vrsta AC 11 surf BIT 50/70 i debljine 4.0 cm u zbijenom stanju, proizvedenog i ugrađenog po vrućem postupku. U cijenu uključiti nabavu predhodno strojno  proizvedene mješavine od kamenog brašna i kamenog materijala (eruptivnog porijekla), bitumenskog veziva (cestograđevni bitumen ili polimerom modificirani bitumen),  vrste kamenog materijala  i granulometrijskog sastava po načelu najgušće smjese, a sve prema odredbama u projektu i u skladu prema OTU, te utovar, prijevoz, i strojna ugradnja (razastiranje i zbijanje). Obračun je po m</t>
    </r>
    <r>
      <rPr>
        <vertAlign val="superscript"/>
        <sz val="11"/>
        <rFont val="Times New Roman"/>
        <family val="1"/>
      </rPr>
      <t>2</t>
    </r>
    <r>
      <rPr>
        <sz val="11"/>
        <rFont val="Times New Roman"/>
        <family val="1"/>
      </rPr>
      <t xml:space="preserve"> gornje površine stvarno položenog i ugrađenog habajućeg sloja od asfaltbetona sukladno projektu. Sve u skladu s OTU 6-03.</t>
    </r>
  </si>
  <si>
    <r>
      <t>Habajući sloj nogostupa od asfaltbetona (HS-AB)
Strojna izrada habajućeg sloja od asfaltbetona (HS-AB), vrsta AC 8 surf 50/70 i debljine 4.0 cm u zbijenom stanju, proizvedenog i ugrađenog po vrućem postupku. U cijenu uključiti nabavu predhodno strojno  proizvedene mješavine od kamenog brašna, kamenog materijala i bitumenskog veziva (cestograđevni bitumen ili polimerom modificirani bitumen),  vrste kamenog materijala  i granulometrijskog sastava po načelu najgušće smjese, a sve prema odredbama u projektu i u skladu prema OTU, te utovar, prijevoz, i strojna ugradnja (razastiranje i zbijanje). Obračun je po m</t>
    </r>
    <r>
      <rPr>
        <vertAlign val="superscript"/>
        <sz val="11"/>
        <rFont val="Times New Roman"/>
        <family val="1"/>
      </rPr>
      <t>2</t>
    </r>
    <r>
      <rPr>
        <sz val="11"/>
        <rFont val="Times New Roman"/>
        <family val="1"/>
      </rPr>
      <t xml:space="preserve"> gornje površine stvarno položenog i ugrađenog habajućeg sloja od asfaltbetona sukladno projektu. Sve u skladu s OTU 6-03.</t>
    </r>
  </si>
  <si>
    <t>Prometni znakovi izričitih naredbi (B). Postavljanje prometnih znakova  izričitih naredbi prema projektu prometne opreme i signalizacije, a u skladu s Pravilnikom o prometnim znakovima, opremi i signalizaciji na cestama (NN 33/05, 64/05, 155/05, 14/11) i HRN EN 1116, HRN EN 12889-1, HRN EN 1790.
U cijenu uključiti  izradu i nabavu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</si>
  <si>
    <t>Znak C02, 60×60 cm</t>
  </si>
  <si>
    <t>Znak B02, osmerokut 90 cm</t>
  </si>
  <si>
    <t>Znak C08, 90×90 cm</t>
  </si>
  <si>
    <t>Znak C86, 60×90 cm</t>
  </si>
  <si>
    <t>Dopunske ploče (E). Postavljanje dopunske ploče uz prometne znakove prema projektu prometne opreme i signalizacije, a u skladu s Pravilnikom o prometnim znakovima, opremi i signalizaciji na cestama (NN 33/05, 64/05, 155/05, 14/11) i HRN EN 1116, HRN EN 12889-1, HRN EN 1790.
U cijenu uključiti  izradu i nabavu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</si>
  <si>
    <t>Znak E35, 90×45 cm</t>
  </si>
  <si>
    <t>Crta zaustavljanja, puna, debljine 50cm  (HRN U.S4.225).</t>
  </si>
  <si>
    <t>Jednostruka puna uzdužna crta, rubna, debljine 10 cm.</t>
  </si>
  <si>
    <t>Jednostruka puna uzdužna crta, debljine 10 cm.</t>
  </si>
  <si>
    <t>Isprekidana  uzdužna crta, razdjelna, duljina puno 3 m prazno 3 m, debljine 10 cm.</t>
  </si>
  <si>
    <r>
      <t>Pješački prijelaz prema projektu i u skladu s HRN U.S4.227. U cijenu uključiti čiščenje kolnika neposredno prije izrade oznaka, predmarkiranja, nabava i prijevoz materijala (boja, razrjeđivač, reflektirajuće kuglice), predhodna dopuštenja i atesti te tekuća kontrola kvalitete, sav rad, pribor i oprema za izradu oznaka. Obračun je po m</t>
    </r>
    <r>
      <rPr>
        <vertAlign val="superscript"/>
        <sz val="11"/>
        <rFont val="Times New Roman"/>
        <family val="1"/>
      </rPr>
      <t xml:space="preserve">2 </t>
    </r>
    <r>
      <rPr>
        <sz val="11"/>
        <rFont val="Times New Roman"/>
        <family val="1"/>
      </rPr>
      <t>ukupne bruto površine oznake.</t>
    </r>
  </si>
  <si>
    <t>Uklanjanje postojeće konstrukcije nogostupa i rubnjaka. Stavka obuhvaća strojno razbijanje postojeće konstrukcije nogostupa i rubnjaka, utovar u transportno sredstvo i prijevoz na deponiju koju osigurava izvođač radova. Građevinski otpad deponirati u skladu sa Pravilnikom o uvjetima za postupanje s otpadom (NN 123/97, 112/01).</t>
  </si>
  <si>
    <t>Rubnjaci, skidanje i odvoz na deponiju</t>
  </si>
  <si>
    <t>Postojeća kolnička konstrukcija (asfalt debljine 4cm) na asfaltnom nogostupu</t>
  </si>
  <si>
    <r>
      <t>Izrada bankina i obloga pokosa od plodnog zemljanog materijala. Ovaj rad obuhvaća zasipanje uz mali rubnjak plodnom zemljom do dubine 10 cm u zbijenom stanju, širine prema dimenzijama nasipa, uz ručno razastiranje i planiranje. Plodni zemljani materijal mora biti bez kamena, sve komade kamena, korjenja i sl. potrebno je odstraniti. U cijenu je uključena nabava, transport i ugradnja zemljanog materijala, planiranje i po potrebi vlaženje minimalno prilikom ugradnje. Obračun po m</t>
    </r>
    <r>
      <rPr>
        <vertAlign val="superscript"/>
        <sz val="11"/>
        <rFont val="Times New Roman"/>
        <family val="1"/>
      </rPr>
      <t>3</t>
    </r>
    <r>
      <rPr>
        <sz val="11"/>
        <rFont val="Times New Roman"/>
        <family val="1"/>
      </rPr>
      <t xml:space="preserve"> uređene obloge pokosa i bankine.</t>
    </r>
  </si>
  <si>
    <t>VODOVOD</t>
  </si>
  <si>
    <t>1</t>
  </si>
  <si>
    <r>
      <rPr>
        <b/>
        <sz val="11"/>
        <rFont val="Times New Roman"/>
        <family val="1"/>
      </rPr>
      <t>Iskolčenje trase cjevovoda.</t>
    </r>
    <r>
      <rPr>
        <sz val="11"/>
        <rFont val="Times New Roman"/>
        <family val="1"/>
      </rPr>
      <t xml:space="preserve"> Rad obuvaća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Za vrijeme osiguranja točaka izvođač mora voditi zapisnik i skicu osiguranja, a nakon toga treba izraditi plan iskolčenja s osiguranjima svih točaka. Prije početka iskopa izvođač je dužan navedeni plan iskolčenja predati nadzornom inženjeru na uvid radi kontrole ispravnosti postupka. Izvođač ne smije početi sa radovima prije nego što dobije suglasnost nadzornog inženjera na ovu dokumentaciju. Iskolčenje trase provesti na temelju podataka iz projekta. Obračun po m' iskolčene trase.</t>
    </r>
  </si>
  <si>
    <t>Obračun po m1</t>
  </si>
  <si>
    <t>m1</t>
  </si>
  <si>
    <t>PRIPREMNI RADOVI - Ukupno (kn)</t>
  </si>
  <si>
    <r>
      <t>Strojni iskop rova za vodovod, bez obzira na kategoriju tla,</t>
    </r>
    <r>
      <rPr>
        <sz val="11"/>
        <rFont val="Times New Roman"/>
        <family val="1"/>
      </rPr>
      <t xml:space="preserve"> s odbacivanjem iskopanog materijala na jednu stranu rova, na udaljenost najmanje 1,00 m od ruba rova da bi se omogućilo nesmetano raznošenje cijevi duž rova i spuštanje u rov. Dubina rova prema uzdužnom profilu, a širina rova je određena 60 cm za profil 125 mm. Iskop se izvodi od gotovog planuma donjeg stroja. U jediničnu cijenu uračunato je uklanjanje obrušenog materijala u rovu (u bilo kojoj fazi radova, odnosno radi vremenskih nepogoda), te eventualno crpljenje podzemne ili nadošle vode te moguće razupiranje rova. Uz pristanak nadzornog inženjera dozvoljava se proširenje rova do 10 cm na dionicama gdje su veće dubine iskopa. Rad na iskopu vrši se u lamelama dubine 0 - 2.0 i preko 2.0 m. Iskop u stijeni izvodit će se kopačem na čijem kraju se montira udarna glava ("pick hammer"). Stavka uključuje i eventualno potrebno razupiranje rova, što će se odrediti na licu mjesta za vrijeme iskopa uz suglasnost nadzornog inženjera. Obračun količina vrši se po stvarno izvedenom iskopu, ali do dimenzija predviđenih u projektu. Strane rova moraju biti ravne, a rubovi oštri. </t>
    </r>
  </si>
  <si>
    <t>Obračun po m3 sraslog tla</t>
  </si>
  <si>
    <t>m3</t>
  </si>
  <si>
    <r>
      <t>Planiranje dna rova cjevovoda</t>
    </r>
    <r>
      <rPr>
        <sz val="11"/>
        <rFont val="Times New Roman"/>
        <family val="1"/>
      </rPr>
      <t xml:space="preserve"> prema projektiranoj širini i uzdužnom padu dna rova. Dno rova mora biti isplanirano na točnost +/- 2 cm i mora biti tvrdo. Stavkom je predviđeno otesavanje, planiranje i djelomično nabijanje dna rova s izbacivanjem suvišnog materijala iz rova na udaljenost min 1 m od ruba rova. </t>
    </r>
  </si>
  <si>
    <t>Obračun po m2 planirane površine.</t>
  </si>
  <si>
    <t>m2</t>
  </si>
  <si>
    <r>
      <t>Izrada posteljice.</t>
    </r>
    <r>
      <rPr>
        <sz val="11"/>
        <rFont val="Times New Roman"/>
        <family val="1"/>
      </rPr>
      <t xml:space="preserve"> Stavka obuhvaća nabavu, dopremu, raznošenje, ubacivanje, grubo i fino planiranje te nabijanje uz vlaženje posteljice od sitnozrnatog materijala maksimalne veličine zrna 8 mm. Posteljica je debljine 10 cm. Cijevi moraju ravnomjerno nalijegati na posteljicu čitavom dužinom, a na mjestu spojeva treba ostaviti udubljenje za izradu spojeva. </t>
    </r>
  </si>
  <si>
    <t>Obračun po m3 ugrađenog materijala.</t>
  </si>
  <si>
    <r>
      <t xml:space="preserve">Zatrpavanje rova oko i iznad cijevi sitnozrnatim materijalom </t>
    </r>
    <r>
      <rPr>
        <sz val="11"/>
        <rFont val="Times New Roman"/>
        <family val="1"/>
      </rPr>
      <t xml:space="preserve">(pijesak i sitni šljunak) maksimalne veličine zrna 8 mm. Zatrpavanje biranim materijalom iz iskopa nije dozvoljeno. Zatrpavanje vršiti do visine 30 cm iznad tjemena cijevi na način da spojevi cijevi ostanu slobodni sve dok se ne okonča tlačna proba, a zatim i njih zatrpati na isti način. Pri tome će na sredini cijevi visina nasutog materijala iznad tjemena cijevi biti viša od 30 cm, tako da se nakon uspješno provedene tlačne probe razastiranjem tog materijala može postići jednolika debljina nadsloja od 30 cm iznad tjemena cijevi duž cijelog cjevovoda i po čitavoj širini rova. U stavku uključena nabava, doprema, razvažanje duž trase, ubacivanje, razastiranje te nabijanje materijala. </t>
    </r>
  </si>
  <si>
    <r>
      <t xml:space="preserve">Zatrpavanje rova probranim materijalom iz iskopa. </t>
    </r>
    <r>
      <rPr>
        <sz val="11"/>
        <rFont val="Times New Roman"/>
        <family val="1"/>
      </rPr>
      <t>Zatrpavanje se vrši do nivoa posteljice prometnice (nogostupa ili završnog sloja tampona). U ovom materijalu ne smije biti kamenja promjera većeg od 12 cm te raslinja i humusa. Materijal se zbija u slojevima od 20 cm do minimalno Ms&gt;40 MN/m2. 
Spojna mjesta na cjevovodu ostaviti otvorena do uspješne provedbe tlačne probe.
U cijenu je uključen utovar materijala u transportno sredstvo, dovoz sa privremene deponije i ugradnja u rov cjevovoda.</t>
    </r>
  </si>
  <si>
    <r>
      <rPr>
        <b/>
        <sz val="11"/>
        <rFont val="Times New Roman"/>
        <family val="1"/>
      </rPr>
      <t>Odvoz viška materijala</t>
    </r>
    <r>
      <rPr>
        <sz val="11"/>
        <rFont val="Times New Roman"/>
        <family val="1"/>
      </rPr>
      <t xml:space="preserve"> iz cjelokupnog iskopa na deponiju, sa utovarom i istovarom.U cijenu je uključen utovar materijala na privremenom odlagalištu, transport i istovar na stalnom odlagalištu kao i svi torškovi odlaganja. Okoliš privremenog odlagališta i eventualne privremen prometnice vratiti u prvobitno stanje. Materijal zbrinuti u skladu sa Pravilnikom o gospodarenju građevinskim otpadom (NN 38/08).</t>
    </r>
  </si>
  <si>
    <t>Obračun po m3 sraslog tla.</t>
  </si>
  <si>
    <t>ZEMLJANI RADOVI - Ukupno (kn)</t>
  </si>
  <si>
    <r>
      <rPr>
        <b/>
        <sz val="11"/>
        <rFont val="Times New Roman"/>
        <family val="1"/>
      </rPr>
      <t xml:space="preserve">Betoniranje blokova osiguranja horizontalnih i  krivina, </t>
    </r>
    <r>
      <rPr>
        <sz val="11"/>
        <rFont val="Times New Roman"/>
        <family val="1"/>
      </rPr>
      <t>T-komada i krajeva cjevovoda izvan okna položaja, dimenzija i oblika datih u nacrtima za pojedine tipove. Betoniranje vršiti betonom C16/20. Svi blokovi se betoniraju prije tlačne probe. U jediničnu cijenu uračunata je potrebna oplata te dobava, ugradba i njega betona, te sav drugi rad i materijal potreban za dovršenje rada.</t>
    </r>
  </si>
  <si>
    <t>Obračun po kom izvedenog oslonca.</t>
  </si>
  <si>
    <t>BETONSKI RADOVI - Ukupno (kn)</t>
  </si>
  <si>
    <t>MONTAŽERSKI RADOVI</t>
  </si>
  <si>
    <t xml:space="preserve">Specifikacija cijevi, fazonskih komada i armatura prema iskazu vodovodnog materijala i shemi čvorova. 
Izrada i kvaliteta prema postojećim propisima HRN, DIN, ISO. Sve fazonske komade i armature moraju imati zaštitu epoksidnim premazom izvana i iznutra – to je tvornički. Fazonski komadi previđeni su od lijevanog željeza (nodularni lijev i sivi lijev), a zasuni od lijevanog željeza (nodularni lijev), prema katalogu kao npr. MIV Varaždin.
</t>
  </si>
  <si>
    <r>
      <t>Dobava, doprema i istovar lijevano željeznih DUCTILE</t>
    </r>
    <r>
      <rPr>
        <sz val="11"/>
        <rFont val="Times New Roman"/>
        <family val="1"/>
      </rPr>
      <t xml:space="preserve"> (nodularni lijev GGG 40) vodovodnih cijevi NATURAL klase 40 (prema DIN EN 545), s unutarnjom izolacijom od cementnog morta (prema DIN EN 545, odnosno DIN 2880) i vanjskom zaštitom cinčano-aluminijskom prevlakom (Zn-Al) i plavim epoksidnim pokrivnim slojem (cink-aluminij 400 g/m2, epoks. pokrivni sloj prema DIN EN 545).
Cijevi su na spoj TYTON, pojedinačne duljine 6.0 m. 
Doprema uključuje dovoz cijevi do deponije na gradilištu sa istovarom.
U stavku je uračunat sav brtveni i pomoćni materijal te sav prema uputama proizvođača. </t>
    </r>
    <r>
      <rPr>
        <b/>
        <sz val="11"/>
        <rFont val="Times New Roman"/>
        <family val="1"/>
      </rPr>
      <t xml:space="preserve">
</t>
    </r>
  </si>
  <si>
    <t>DN 125 mm   naglavak TYTON</t>
  </si>
  <si>
    <r>
      <t>Raznošenje duž trase i ugradnja lijevano željeznih DUCTILE</t>
    </r>
    <r>
      <rPr>
        <sz val="11"/>
        <rFont val="Times New Roman"/>
        <family val="1"/>
      </rPr>
      <t xml:space="preserve"> (nodularni lijev GGG 40) vodovodnih cijevi NATURAL klase 40 (prema DIN EN 545), s unutarnjom izolacijom od cementnog morta (prema DIN EN 545, odnosno DIN 2880) i vanjskom zaštitom cinčano-aluminijskom prevlakom (Zn-Al) i plavim epoksidnim pokrivnim slojem (cink-aluminij 400 g/m2, epoks. pokrivni sloj prema DIN EN 545).
Cijevi su na spoj TYTON, pojedinačne duljine 6.0 m. 
Stavka uključuje raznašanje do mjesta ugradnje sa gradilišne deponije, te spuštanje i montažu. 
U stavku je uračunato čišćenje spojnih mjesta, priprema i postava brtvi, uvlačenje u naglavak, sav brtveni i pomoćni materijal te sav strojni i ručni rad, rezanje cijevi, obrada,i premazivanje odrezanih rubova antikorozivnim sredstvom neškodljivim za vodu,  a vrši se prema uputama proizvođača. </t>
    </r>
    <r>
      <rPr>
        <b/>
        <sz val="11"/>
        <rFont val="Times New Roman"/>
        <family val="1"/>
      </rPr>
      <t xml:space="preserve">
</t>
    </r>
  </si>
  <si>
    <r>
      <t>DN 125 mm   naglavak TYTON</t>
    </r>
    <r>
      <rPr>
        <sz val="11"/>
        <color indexed="10"/>
        <rFont val="Times New Roman"/>
        <family val="1"/>
      </rPr>
      <t xml:space="preserve"> </t>
    </r>
  </si>
  <si>
    <r>
      <t xml:space="preserve">Nabava, doprema i </t>
    </r>
    <r>
      <rPr>
        <b/>
        <u val="single"/>
        <sz val="11"/>
        <rFont val="Times New Roman"/>
        <family val="1"/>
      </rPr>
      <t>montaža!</t>
    </r>
    <r>
      <rPr>
        <b/>
        <sz val="11"/>
        <rFont val="Times New Roman"/>
        <family val="1"/>
      </rPr>
      <t xml:space="preserve"> fazonskih komada od lijevanog željeza</t>
    </r>
    <r>
      <rPr>
        <sz val="11"/>
        <rFont val="Times New Roman"/>
        <family val="1"/>
      </rPr>
      <t xml:space="preserve"> (nodularni lijev) za spoj na prirubnicu (prema ISO 2531) i naglavak. U stavku je uračunat sav spojni materijal (brtve, vijci, matice) za radni tlak od 10 bara. Fazonski komadi su iz nodularnog lijeva GGG 40. 
Doprema i montaža uključuje dovoz do deponije na gradilištu, istovar, raznašanje do mjesta ugradnje, te spuštanje i montažu. Obračun po kilogramu prema iskazu vodovodnog materijala.</t>
    </r>
  </si>
  <si>
    <t>Obračun po kom</t>
  </si>
  <si>
    <t>1. otcjepni komad s prirubnicama</t>
  </si>
  <si>
    <t xml:space="preserve">T  DN1/DN2 300/125mm   PN 10  L= 800/300mm  </t>
  </si>
  <si>
    <t>2. spojni komad s prir. i nagl. tyton</t>
  </si>
  <si>
    <t xml:space="preserve">EU     DN 300mm            PN 10   L= 150mm      </t>
  </si>
  <si>
    <t xml:space="preserve">EU     DN 125mm              PN 10   L= 135mm      </t>
  </si>
  <si>
    <t>3. kutni komad 90° s naglavkom tyton</t>
  </si>
  <si>
    <t xml:space="preserve">MMK     DN 125mm            PN 10               </t>
  </si>
  <si>
    <r>
      <rPr>
        <b/>
        <sz val="11"/>
        <rFont val="Times New Roman"/>
        <family val="1"/>
      </rPr>
      <t>Nabava, doprema i montaža eliptičnih zasuna od ljevanog željeza</t>
    </r>
    <r>
      <rPr>
        <sz val="11"/>
        <rFont val="Times New Roman"/>
        <family val="1"/>
      </rPr>
      <t xml:space="preserve">, kratkih s ravnim prolazom i mekim nalijeganjem za radni tlak 10 bara, s potrebnim materijalom za spajanje (brtve i vijci)  i kolom. </t>
    </r>
  </si>
  <si>
    <t xml:space="preserve">Obračun po komadu po specifikaciji.            </t>
  </si>
  <si>
    <t>EV  zasun DN 125 mm s kolom</t>
  </si>
  <si>
    <r>
      <t xml:space="preserve">Ispitivanje cjevovoda na nepropusnost (tlačna proba). </t>
    </r>
    <r>
      <rPr>
        <sz val="11"/>
        <rFont val="Times New Roman"/>
        <family val="1"/>
      </rPr>
      <t>U stavku je uključena montaža i demontaža privremenog dovoda vode i spojeva, aparata za tlačenje sa manometrom i kontrolnim manometrom, punjenje cjevovoda vodom, tlačenje pumpom, ispuštanje vode i propisani ispravak eventualne neispravnosti. Prije punjenja cjevovoda vodom mora biti izvršeno osiguranje i ukrućenje na svim krivinama i krajevima cjevovoda te djelomično zatrpavanje cijevi sitnozrnastim materijalom osim na spojevima kako bi se postigla sigurnost, da uspostavljeni pritisak ne bi pomaknuo ili digao cijev te oštetio spojeve i cijevi kao i doveo u opasnost radnike-montere. Prilikom ispitivanja zabranjuje se svaki rad u rovu. Punjenje cijevi izvesti polagano da zrak iz cijevi može slobodno izaći. Obračun po m' cjevovoda.</t>
    </r>
  </si>
  <si>
    <t>Obračun po m1 cjevovoda</t>
  </si>
  <si>
    <r>
      <t xml:space="preserve">Čišćenje i ispiranje montiranog cjevovoda nakon kompletno zatrpanog rova i uspješno provedene tlačne probe. </t>
    </r>
    <r>
      <rPr>
        <sz val="11"/>
        <rFont val="Times New Roman"/>
        <family val="1"/>
      </rPr>
      <t>Ispiranje cjevovoda vrši se prema opisu u posebnim tehničkim uvjetima izvedbe cjevovoda. U cijenu je uračunata dobava vode te sav alat, strojevi, pomoćni materijal i rad. Ispitivanje vršiti dok na ispustu ne počne izlaziti potpuno čista i bistra voda. Obračun po m' cjevovoda.</t>
    </r>
  </si>
  <si>
    <r>
      <t xml:space="preserve">Dezinfekcija montiranog cjevovoda prije stavljanja istog u pogon. </t>
    </r>
    <r>
      <rPr>
        <sz val="11"/>
        <rFont val="Times New Roman"/>
        <family val="1"/>
      </rPr>
      <t>Nakon provedenog tlačnog ispitivanja te ispiranja cijevi pristupa se dezinfekciji cjevovoda prema tehničkim uvjetima izvedbe cjevovoda ili prema posebnim uvjetima sanitarne inspekcije. Dezinfekciju provodi ovlaštena tvrtka za takve poslove. Nakon dezinfekcije otopinu ispustiti i cijevi isprati sa normalno kloriranom vodom za piće. dezinfekcija se smatra uspješno provedenom kada analizirani uzorak dade zadovoljavajuće rezultate. U cijenu uključen sav rad, urošak vode i dezifekcijskog sredstva, uzimanje i nošenje uzorka na analizu te dobivanje atesta o sanitarnoj ispravnosti kod nadležne zdravstvene ustanove. Obračun po m' cjevovoda.</t>
    </r>
  </si>
  <si>
    <r>
      <t>Nabava, doprema i postavljanje trake</t>
    </r>
    <r>
      <rPr>
        <sz val="11"/>
        <rFont val="Times New Roman"/>
        <family val="1"/>
      </rPr>
      <t xml:space="preserve"> za trajno označavanje cjevovoda (plava signalna vrpca s oznakom VODOVOD na 30 cm iznad tjemena cjevovoda, položene po osi cjevovoda). Traka u sebi ima metalni vodič koji mora biti propisno vezan na metalne dijelove. Obračun po m' postavljene trake.</t>
    </r>
  </si>
  <si>
    <t>MONTAŽERSKI RADOVI - Ukupno (kn)</t>
  </si>
  <si>
    <r>
      <t>Izrada geodetskog elaborata izvedenog stanja</t>
    </r>
    <r>
      <rPr>
        <sz val="11"/>
        <rFont val="Times New Roman"/>
        <family val="1"/>
      </rPr>
      <t xml:space="preserve"> vodovodne mreže, terena i obližnjih instalacija u apsolutnim (x,y,z) koordinatama. Elaborat se radi posebno u formi koja se zahtijeva prema propisima o izmjeri i kao takav mora biti ovjeren od nadležnog katastarskog ureda, a posebno u formi odgovarajućoj za korištenje od strane Vodovoda d.o.o. Zadar za uklapanje u geografski informacijski sustav (GIS).</t>
    </r>
  </si>
  <si>
    <t>Geodetsko snimanje mora pratiti sve faze izvođenja vodovodne mreže. Dakle, osim snimanja samih cjevovoda u sklopu kojih treba prikazati i sve podzemne zaštite cijevi kao što su zacjevljenja ili obloge, moraju se za uklapanje u GIS snimiti sve ostale vodovodne građevine na mreži i svi površinski vodovodni elementi u stvarnom položaju i veličini, a to su sve vrste vodovodnih okana (okna za ogranke, muljne ispuste, zračne ventile ili sekcijske zasune), vodovodne kape iznad zasuna za ogranke (obično okrugle) ili sami zasuni s odgovarajućom standardnom shematskom oznakom i kape podzemnih hidranata ako ih ima.</t>
  </si>
  <si>
    <r>
      <t xml:space="preserve">Način prikaza svih vodovodnih elemenata mora biti u skladu sa standardom prikaza unošenja u GIS koji izvoditelj snimanja mora na vrijeme zatražiti od </t>
    </r>
    <r>
      <rPr>
        <i/>
        <sz val="11"/>
        <rFont val="Times New Roman"/>
        <family val="1"/>
      </rPr>
      <t>Vodovoda d.o.o. Zadar</t>
    </r>
    <r>
      <rPr>
        <sz val="11"/>
        <rFont val="Times New Roman"/>
        <family val="1"/>
      </rPr>
      <t>.</t>
    </r>
  </si>
  <si>
    <r>
      <t xml:space="preserve">Elaborat može dobiti ovjeru samo ako je snimanje cjevovoda u cijelosti provedeno isključivo po dostupnom - vidljivom cjevovodu i samo ako sadržava izjavu odgovorne osobe kojom se to potvrđuje. Dakle snimanje cjevovoda se obavlja isključivo prije zatrpavanja, a najbolje neposredno i sukcesivno nakon uspješno provedenih tlačnih proba po dionicama kad moraju biti </t>
    </r>
    <r>
      <rPr>
        <sz val="11"/>
        <rFont val="Times New Roman"/>
        <family val="1"/>
      </rPr>
      <t xml:space="preserve">vidljivi svi naglavci i lukovi. Elaborat se naručitelju predaje u dovoljnom broju primjeraka (u kartiranom i digitalnom obliku), od čega se za </t>
    </r>
    <r>
      <rPr>
        <i/>
        <sz val="11"/>
        <rFont val="Times New Roman"/>
        <family val="1"/>
      </rPr>
      <t xml:space="preserve">Vodovod d.o.o. Zadar </t>
    </r>
    <r>
      <rPr>
        <sz val="11"/>
        <rFont val="Times New Roman"/>
        <family val="1"/>
      </rPr>
      <t>moraju osigurati po dva kartirana i po jedan digitalni za unošenje u katastar, odnosno unošenje u GIS.</t>
    </r>
  </si>
  <si>
    <t>ZAVRŠNI RADOVI - Ukupno (kn)</t>
  </si>
  <si>
    <t xml:space="preserve"> </t>
  </si>
  <si>
    <t>UKUPNO:</t>
  </si>
  <si>
    <t>PDV (25% u kunama):</t>
  </si>
  <si>
    <t>SVEUKUPNO (sa PDV-om u kunama):</t>
  </si>
  <si>
    <t>B</t>
  </si>
  <si>
    <t>OBORINSKA KANALIZACIJA</t>
  </si>
  <si>
    <r>
      <rPr>
        <b/>
        <sz val="11"/>
        <rFont val="Times New Roman CE"/>
        <family val="0"/>
      </rPr>
      <t>Iskolčenje trase oborinske kanalizacije</t>
    </r>
    <r>
      <rPr>
        <sz val="11"/>
        <rFont val="Times New Roman CE"/>
        <family val="1"/>
      </rPr>
      <t xml:space="preserve"> sa stacioniranjem svih važnijih točaka tj. nabijanjem kolčića za oznaku trase i tablica s upisanim brojem poligona točke, obnova snimljenih točaka. U cijeni je i geodetsko praćenje točnosti izgradnje kolektora. Snimanje uzdužnog profila trase i karakterističnih poprečnih presjeka na mjestima promjene trase, računanje podataka, iscrtavanje, te sav potreban materijal za obilježavanje trase kolektora.</t>
    </r>
  </si>
  <si>
    <t>Obračun po m1 gravitacijskih kolektora</t>
  </si>
  <si>
    <t>2</t>
  </si>
  <si>
    <r>
      <rPr>
        <b/>
        <sz val="11"/>
        <rFont val="Times New Roman"/>
        <family val="1"/>
      </rPr>
      <t>Izrada potrebnih privremenih drvenih mostića za prijelaz sa jedne na drugu stranu rova</t>
    </r>
    <r>
      <rPr>
        <sz val="11"/>
        <rFont val="Times New Roman"/>
        <family val="1"/>
      </rPr>
      <t>, a za vrijeme izvođenja radova na kanalizacijskim kolektorima. Postavljanje, premještanje i uklanjanje mostića u skladu s napredovanjem radova na izgradnji, a prema odluci nadzorne službe.</t>
    </r>
  </si>
  <si>
    <r>
      <t>Strojni iskop rova za slivnike, revizijska okna, separator i upojnu jamu oborinske kanalizacije, bez obzira na kategoriju tla.</t>
    </r>
    <r>
      <rPr>
        <sz val="11"/>
        <rFont val="Times New Roman"/>
        <family val="1"/>
      </rPr>
      <t xml:space="preserve">
Rovovi su oblika i dimenzija prema poprečnim presjecima, dubina rova u poprečnom presjeku nije konstantna. Dubine dna prema detalju rova cijevi, revizijskih okana, separatora i upojne jame.
Stavkom (jediničnom cijenom) je obračunato i eventualno razupiranje i podupiranje rova.
Kod iskopa mora se paziti na pravilno odsijecanje stranica i dna. Dno kanala treba ručno isplanirati na točnost ± 2 cm uz zasijecanje svih neravnina. Iskopani materijal odlaže se na jednu stranu rova najmanje 1,00 m tako da se osigura nesmetan rad u rovu.</t>
    </r>
  </si>
  <si>
    <t>a) Slivnici</t>
  </si>
  <si>
    <t>b) Revizijska okna</t>
  </si>
  <si>
    <t>c) Separator</t>
  </si>
  <si>
    <t>d) Upojni bunar</t>
  </si>
  <si>
    <r>
      <rPr>
        <b/>
        <sz val="11"/>
        <rFont val="Times New Roman"/>
        <family val="1"/>
      </rPr>
      <t xml:space="preserve">Bušenje rupa u tlu građevne jame upojnog bunara. </t>
    </r>
    <r>
      <rPr>
        <sz val="11"/>
        <rFont val="Times New Roman"/>
        <family val="1"/>
      </rPr>
      <t xml:space="preserve">Potrebno je prema detalju izbušiti rupe </t>
    </r>
    <r>
      <rPr>
        <sz val="11"/>
        <rFont val="Calibri"/>
        <family val="2"/>
      </rPr>
      <t>Ø</t>
    </r>
    <r>
      <rPr>
        <sz val="11"/>
        <rFont val="Times New Roman"/>
        <family val="1"/>
      </rPr>
      <t xml:space="preserve"> 100 cm dubine 1,0 m zbog bolje upojnosti tla unutar upojnog bunara. Obračun po komadu izbušene rupe u tlu.</t>
    </r>
  </si>
  <si>
    <t>4</t>
  </si>
  <si>
    <r>
      <t>Planiranje dna rova cijevi oborinske odvodnje</t>
    </r>
    <r>
      <rPr>
        <sz val="11"/>
        <rFont val="Times New Roman"/>
        <family val="1"/>
      </rPr>
      <t xml:space="preserve"> prema projektiranoj širini i uzdužnom padu dna rova. Dno rova mora biti isplanirano na točnost +/- 2 cm i mora biti tvrdo. Stavkom je predviđeno otesavanje, planiranje i djelomično nabijanje dna rova s izbacivanjem suvišnog materijala iz rova na udaljenost min 1 m od ruba rova. </t>
    </r>
  </si>
  <si>
    <t>5</t>
  </si>
  <si>
    <r>
      <t>Planiranje dna jame za slivnike, revizijska okna, separator i upojnu jamu oborinske kanalizacije</t>
    </r>
    <r>
      <rPr>
        <sz val="11"/>
        <rFont val="Times New Roman"/>
        <family val="1"/>
      </rPr>
      <t>,sa točnošću +/- 2 cm. Sve neravnine popraviti, udubine i šupljine ispuniti materijalom iz iskopa, a višak izbaciti iz jarka. Obračun po m2 planirane površine.</t>
    </r>
  </si>
  <si>
    <t>6</t>
  </si>
  <si>
    <r>
      <t xml:space="preserve">Nabava, doprema, raznošenje, </t>
    </r>
    <r>
      <rPr>
        <sz val="11"/>
        <rFont val="Times New Roman"/>
        <family val="1"/>
      </rPr>
      <t>ubacivanje, grubo i fino planiranje te nabijanje</t>
    </r>
    <r>
      <rPr>
        <b/>
        <sz val="11"/>
        <rFont val="Times New Roman"/>
        <family val="1"/>
      </rPr>
      <t xml:space="preserve"> posteljice cijevi</t>
    </r>
    <r>
      <rPr>
        <sz val="11"/>
        <rFont val="Times New Roman"/>
        <family val="1"/>
      </rPr>
      <t xml:space="preserve"> od sitnozrnatog materijala maksimalne veličine zrna 8 mm. Posteljica je debljine 10 cm. Cijevi moraju ravnomjerno nalijegati na posteljicu čitavom dužinom, a na mjestu spojeva treba ostaviti udubljenje za izradu spojeva.</t>
    </r>
  </si>
  <si>
    <t>7</t>
  </si>
  <si>
    <r>
      <t xml:space="preserve">Zatrpavanje rova oko i iznad cijevi </t>
    </r>
    <r>
      <rPr>
        <sz val="11"/>
        <rFont val="Times New Roman"/>
        <family val="1"/>
      </rPr>
      <t xml:space="preserve">sitnozrnatim materijalom (pijesak i sitni šljunak) maksimalne veličine zrna 8 mm. Zatrpavanje biranim materijalom iz iskopa nije dozvoljeno. Zatrpavanje vršiti do visine 30 cm iznad tjemena cijevi. U stavku uključena nabava, doprema, razvažanje duž trase, ubacivanje, razastiranje te nabijanje materijala. </t>
    </r>
  </si>
  <si>
    <t>8</t>
  </si>
  <si>
    <r>
      <t xml:space="preserve">Zatrpavanje rova probranim materijalom iz iskopa. </t>
    </r>
    <r>
      <rPr>
        <sz val="11"/>
        <rFont val="Times New Roman"/>
        <family val="1"/>
      </rPr>
      <t>Zatrpavanje se vrši do nivoa nosivog sloja prometnice. U ovom materijalu ne smije biti kamenja promjera većeg od 12 cm te raslinja i humusa. Materijal se zbija u slojevima od 20 cm do minimalno Ms&gt;60 MN/m2. 
U cijenu je uključen utovar materijala u transportno sredstvo, dovoz sa privremene deponije i ugradnja u rov cjevovoda.</t>
    </r>
  </si>
  <si>
    <t>9</t>
  </si>
  <si>
    <r>
      <rPr>
        <b/>
        <sz val="11"/>
        <rFont val="Times New Roman CE"/>
        <family val="0"/>
      </rPr>
      <t xml:space="preserve">Zatrpavanje jame za revizijska okna, slivnike i separator. </t>
    </r>
    <r>
      <rPr>
        <sz val="11"/>
        <rFont val="Times New Roman CE"/>
        <family val="0"/>
      </rPr>
      <t>Nakon izvedbe revizijskog okna, slivnika i separatora sitnim materijalom</t>
    </r>
    <r>
      <rPr>
        <sz val="11"/>
        <rFont val="Times New Roman CE"/>
        <family val="1"/>
      </rPr>
      <t xml:space="preserve"> - pijesak ili finiji zamjenski materijal iz pozajmišta (0-8 mm). Materijal nabijati strojnim i ručnim nabijačima. </t>
    </r>
  </si>
  <si>
    <t>Obračun po m3</t>
  </si>
  <si>
    <t>a) Revizijska okna</t>
  </si>
  <si>
    <t>b) Slivnici</t>
  </si>
  <si>
    <r>
      <rPr>
        <b/>
        <sz val="11"/>
        <rFont val="Times New Roman"/>
        <family val="1"/>
      </rPr>
      <t>Izrada kamenog nabačaja oko vanjskih zidova upojnih bunara</t>
    </r>
    <r>
      <rPr>
        <sz val="11"/>
        <rFont val="Times New Roman"/>
        <family val="1"/>
      </rPr>
      <t xml:space="preserve"> od krupnog kamena veličine preko 20 cm bez primjese humusa. Visina nabačaja 1,70 m. Kameni nabačaj izvodi se prema detalju u projektu. Kameni nabačaj sa gornje strane zaštititi slojem geotekstila radi prodiranja sitnih čestica materija.</t>
    </r>
  </si>
  <si>
    <r>
      <t>Obračun po m</t>
    </r>
    <r>
      <rPr>
        <vertAlign val="superscript"/>
        <sz val="11"/>
        <rFont val="Times New Roman CE"/>
        <family val="0"/>
      </rPr>
      <t>3</t>
    </r>
    <r>
      <rPr>
        <sz val="11"/>
        <rFont val="Times New Roman CE"/>
        <family val="1"/>
      </rPr>
      <t xml:space="preserve"> ugrađenog kamena. </t>
    </r>
  </si>
  <si>
    <r>
      <t>m</t>
    </r>
    <r>
      <rPr>
        <vertAlign val="superscript"/>
        <sz val="11"/>
        <rFont val="Times New Roman CE"/>
        <family val="1"/>
      </rPr>
      <t>3</t>
    </r>
  </si>
  <si>
    <t>11</t>
  </si>
  <si>
    <r>
      <t xml:space="preserve">Zatrpavanje jame za  upojni bunar probranim materijalom iz iskopa. </t>
    </r>
    <r>
      <rPr>
        <sz val="11"/>
        <rFont val="Times New Roman"/>
        <family val="1"/>
      </rPr>
      <t>Nakon izvedbe upojnog bunara  materijalom frakcije do 12 cm. Zatrpavanje se vrši u slojevima od 30 cm do nivoa nosivog sloja prometnice  (nogostupa ili završnog sloja tampona), uz potrebno nabijanje do minimalno Ms&gt;60 MN/m2.
U cijenu je uključen utovar materijala u transportno sredstvo, dovoz sa privremene deponije i ugradnja u rov cjevovoda.</t>
    </r>
  </si>
  <si>
    <t>b) Upojni bunar</t>
  </si>
  <si>
    <t>12</t>
  </si>
  <si>
    <r>
      <rPr>
        <b/>
        <sz val="11"/>
        <rFont val="Times New Roman"/>
        <family val="1"/>
      </rPr>
      <t>Odvoz viška materijala</t>
    </r>
    <r>
      <rPr>
        <sz val="11"/>
        <rFont val="Times New Roman"/>
        <family val="1"/>
      </rPr>
      <t xml:space="preserve"> iz iskopa na stalno odlagalište udaljenosti preko 5 km. U cijenu je uključen utovar materijala na privremenom odlagalištu, transport i istovar na stalnom odlagalištu kao i svi torškovi odlaganja. Okoliš privremenog odlagališta i eventualne privremen prometnice vratiti u prvobitno stanje. Materijal zbrinuti u skladu sa Pravilnikom o gospodarenju građevinskim otpadom (N.N. br. 38/08).</t>
    </r>
  </si>
  <si>
    <r>
      <rPr>
        <b/>
        <sz val="11"/>
        <rFont val="Times New Roman"/>
        <family val="1"/>
      </rPr>
      <t xml:space="preserve">Izrada podložnog betona za ugradnju  revizijskih okna </t>
    </r>
    <r>
      <rPr>
        <sz val="11"/>
        <rFont val="Times New Roman"/>
        <family val="1"/>
      </rPr>
      <t>oborinskih kolektora betonom C16/20. Beton je dimenzija 160 × 160 cm i debljine 10 cm.</t>
    </r>
  </si>
  <si>
    <r>
      <t>Obračun po m</t>
    </r>
    <r>
      <rPr>
        <vertAlign val="superscript"/>
        <sz val="11"/>
        <rFont val="Times New Roman"/>
        <family val="1"/>
      </rPr>
      <t>3</t>
    </r>
    <r>
      <rPr>
        <sz val="11"/>
        <rFont val="Times New Roman"/>
        <family val="1"/>
      </rPr>
      <t>.</t>
    </r>
  </si>
  <si>
    <r>
      <rPr>
        <b/>
        <sz val="11"/>
        <rFont val="Times New Roman"/>
        <family val="1"/>
      </rPr>
      <t xml:space="preserve">Betoniranje AB ploče pri ugradnji revizijskih okana, </t>
    </r>
    <r>
      <rPr>
        <sz val="11"/>
        <rFont val="Times New Roman"/>
        <family val="1"/>
      </rPr>
      <t>betonom C25/30 vanjskih dimenzija 140 × 140 cm, visine 20 cm. Otvor u betonu prema promjeru i obliku revizijskih okana. U donju zonu se prije betoniranja ugrađuju mreže B500B (Q 335), a donji dio montažnog okna s kinetom se ugrađuje na odgovarajuću visinsku kotu (niveleta) u svježi beton (ojačanja ovog dijela okna s kinetom!). U jediničnu cijenu uračunata je potrebna oplata, armatura te dobava, ugradba i njega betona, te sav drugi rad i materijal potreban za dovršenje rada.</t>
    </r>
  </si>
  <si>
    <t>Obračun po m3 betona</t>
  </si>
  <si>
    <t xml:space="preserve">Obračun po kg čelika za armiranje, B500B </t>
  </si>
  <si>
    <t xml:space="preserve">kg </t>
  </si>
  <si>
    <t>3</t>
  </si>
  <si>
    <r>
      <rPr>
        <b/>
        <sz val="11"/>
        <rFont val="Times New Roman"/>
        <family val="1"/>
      </rPr>
      <t xml:space="preserve">Betoniranje podložnog betona AB betonskog prstena oko revizijskih okana , </t>
    </r>
    <r>
      <rPr>
        <sz val="11"/>
        <rFont val="Times New Roman"/>
        <family val="1"/>
      </rPr>
      <t>betonom C16/20 vanjskih dimenzija 120 × 120 cm, visine 20 cm (prema grafičkim prilozima). Otvor u betonu prema promjeru i obliku revizijskih okana. U jediničnu cijenu uračunata je potrebna oplata te dobava, ugradba i njega betona, te sav drugi rad i materijal potreban za dovršenje rada.</t>
    </r>
  </si>
  <si>
    <r>
      <rPr>
        <b/>
        <sz val="11"/>
        <rFont val="Times New Roman"/>
        <family val="1"/>
      </rPr>
      <t xml:space="preserve">Betoniranje  betona za fiksiranje poklopca revizijskih okana, </t>
    </r>
    <r>
      <rPr>
        <sz val="11"/>
        <rFont val="Times New Roman"/>
        <family val="1"/>
      </rPr>
      <t>betonom C16/20 vanjskih dimenzija 100 × 100 cm, visine 7 cm. Otvor u betonu prema promjeru i obliku revizijskih okana. U jediničnu cijenu uračunata je potrebna oplata te dobava, ugradba i njega betona, te sav drugi rad i materijal potreban za dovršenje rada.</t>
    </r>
  </si>
  <si>
    <r>
      <t>Betoniranje AB betonskog prstena - nosača</t>
    </r>
    <r>
      <rPr>
        <sz val="11"/>
        <rFont val="Times New Roman CE"/>
        <family val="0"/>
      </rPr>
      <t xml:space="preserve"> okvira lijevano-željeznog poklopca oko ulaznog otvora revizijskog okna, betonom C25/30, armatura B500B, Količina armature iznosi 50 kg/m3 ugrađenog betona. U skladu s uputama proizvođača okna, montaža dizalicom. Tlocrtna dimenzija AB prstena 120 x120 cm, debljina 20 cm, otvor je okrugli</t>
    </r>
    <r>
      <rPr>
        <sz val="11"/>
        <rFont val="Symbol"/>
        <family val="1"/>
      </rPr>
      <t xml:space="preserve"> f </t>
    </r>
    <r>
      <rPr>
        <sz val="11"/>
        <rFont val="Times New Roman CE"/>
        <family val="0"/>
      </rPr>
      <t>60 cm. U cijenu uračunat sav rad i materijal (oplata, beton i armatura), te njega betona, utovar, transport i montaža betonskog prstena.</t>
    </r>
  </si>
  <si>
    <r>
      <t>Obračun po m3</t>
    </r>
    <r>
      <rPr>
        <vertAlign val="superscript"/>
        <sz val="11"/>
        <rFont val="Times New Roman CE"/>
        <family val="1"/>
      </rPr>
      <t xml:space="preserve"> </t>
    </r>
    <r>
      <rPr>
        <sz val="11"/>
        <rFont val="Times New Roman CE"/>
        <family val="1"/>
      </rPr>
      <t>ugrađenog betona.</t>
    </r>
  </si>
  <si>
    <r>
      <t xml:space="preserve">Izvedba betonskih radova pri ugradnji separatora. </t>
    </r>
    <r>
      <rPr>
        <sz val="11"/>
        <rFont val="Times New Roman CE"/>
        <family val="0"/>
      </rPr>
      <t xml:space="preserve">Stavka uključuje izvedbu podložnog betona dimenzija 7,10×2,76×0,10 m betonom klase C16/20. Osim podložnog betona potrebno je izvesti i dvije podložne ploče sa betonskim nosačima (prstenima) kao pripreme za ugradnju lijevanoželjeznog poklopca. Koristiti beton klase C25/30 i čelik za armiranje B500B i B500A-B. Dimenzije podložne ploče su 1,40×1,40×0,20 m, otvor </t>
    </r>
    <r>
      <rPr>
        <sz val="11"/>
        <rFont val="Times New Roman"/>
        <family val="1"/>
      </rPr>
      <t>0,86×0,86 m</t>
    </r>
    <r>
      <rPr>
        <sz val="11"/>
        <rFont val="Times New Roman CE"/>
        <family val="0"/>
      </rPr>
      <t xml:space="preserve">, a nosača poklopca 1,20×1,20×0,20 m, otvor </t>
    </r>
    <r>
      <rPr>
        <sz val="11"/>
        <rFont val="Symbol"/>
        <family val="1"/>
      </rPr>
      <t>f</t>
    </r>
    <r>
      <rPr>
        <sz val="11"/>
        <rFont val="Times New Roman CE"/>
        <family val="0"/>
      </rPr>
      <t>60cm. U jediničnu cijenu uračunata je potrebna oplata te dobava, ugradba i njega betona, te sav drugi rad i materijal potreban za dovršenje rada.</t>
    </r>
  </si>
  <si>
    <t>Podložni beton, obračun po m3 betona klase C16/20, oplata u cijeni</t>
  </si>
  <si>
    <t>Podložna ploča, obračun po m3 betona (izrada identično kao i stavka 3.2. ovog troškovnika)</t>
  </si>
  <si>
    <t>Beton za fiksiranje poklopca, obračun po m3 betona (izrada identično kao i stavka 3.3. ovog troškovnika)</t>
  </si>
  <si>
    <t>Nosač poklopca (prsten), obračun po m3 betona (izrada identično kao i stavka 3.4. ovog troškovnika)</t>
  </si>
  <si>
    <t xml:space="preserve">AB prsten, obračun po kg čelika za armiranje, B500B </t>
  </si>
  <si>
    <t>kg</t>
  </si>
  <si>
    <r>
      <t xml:space="preserve">Betoniranje zidova upojnog bunara debljine 20, 25 i 30 cm vodonepropusnim betonom C30/37. </t>
    </r>
    <r>
      <rPr>
        <sz val="11"/>
        <rFont val="Times New Roman"/>
        <family val="1"/>
      </rPr>
      <t>U jediničnu cijenu uračunata je potrebna oplata te dobava, ugradba i njega betona, te sav drugi rad i materijal potreban za dovršenje rada.</t>
    </r>
  </si>
  <si>
    <t>Zid debljine 20 cm</t>
  </si>
  <si>
    <t>Zid debljine 25 cm</t>
  </si>
  <si>
    <r>
      <t xml:space="preserve">Betoniranje ploče upojnog bunara debljine 28 cm vodonepropusnim betonom C30/37. </t>
    </r>
    <r>
      <rPr>
        <sz val="11"/>
        <rFont val="Times New Roman"/>
        <family val="1"/>
      </rPr>
      <t>U jediničnu cijenu uračunata je potrebna oplata te dobava, ugradba i njega betona, te sav drugi rad i materijal potreban za dovršenje rada.</t>
    </r>
  </si>
  <si>
    <t>Izrada vodolovnih grla.</t>
  </si>
  <si>
    <t>Okno vodolovnog grla izvodi se od betonske ili PVC kanalizacijske cijevi Ø 400 mm. Ova cijev se polaže na betonsku podlogu površine 70×70 cm, debljine 20 cm. Podloga i obloga oko cijevi vodolovnog grla izvode se od betona C12/15, a ležaj rešetke izvodi se od betona C25/30.</t>
  </si>
  <si>
    <t>U jediničnu cijenu uračunata je dobava i ugradba cijevi, dobava, ugradba i njega betona, potrebna oplata te sav drugi rad i materijal potreban za izradu vodolovnog grla.</t>
  </si>
  <si>
    <t>Obračun po komadu izvedenog vodolovnog grla.</t>
  </si>
  <si>
    <t>10</t>
  </si>
  <si>
    <r>
      <t>Betoniranje AB betonskog prstena - nosača</t>
    </r>
    <r>
      <rPr>
        <sz val="11"/>
        <rFont val="Times New Roman CE"/>
        <family val="0"/>
      </rPr>
      <t xml:space="preserve"> okvira lijevano-željezne rešetke oko ulaznog otvora slivnika, betonom C25/30, armatura B500B, Količina armature iznosi 50 kg/m3 ugrađenog betona. U skladu s uputama proizvođača okna, montaža dizalicom. Tlocrtna dimenzija AB prstena 70 x 70 cm, debljina 12 cm, otvor je okrugli</t>
    </r>
    <r>
      <rPr>
        <sz val="11"/>
        <rFont val="Symbol"/>
        <family val="1"/>
      </rPr>
      <t xml:space="preserve"> f </t>
    </r>
    <r>
      <rPr>
        <sz val="11"/>
        <rFont val="Times New Roman CE"/>
        <family val="0"/>
      </rPr>
      <t>40 cm. U cijenu uračunat sav rad i materijal (oplata, beton i armatura), te njega betona, utovar, transport i montaža betonskog prstena.</t>
    </r>
  </si>
  <si>
    <r>
      <rPr>
        <b/>
        <sz val="11"/>
        <rFont val="Times New Roman"/>
        <family val="1"/>
      </rPr>
      <t xml:space="preserve">Izrada betonske zaštite iznad cjevovoda od slivnika do revizijskog okna </t>
    </r>
    <r>
      <rPr>
        <sz val="11"/>
        <rFont val="Times New Roman"/>
        <family val="1"/>
      </rPr>
      <t xml:space="preserve"> betonom</t>
    </r>
    <r>
      <rPr>
        <b/>
        <sz val="11"/>
        <rFont val="Times New Roman"/>
        <family val="1"/>
      </rPr>
      <t xml:space="preserve"> </t>
    </r>
    <r>
      <rPr>
        <sz val="11"/>
        <rFont val="Times New Roman"/>
        <family val="1"/>
      </rPr>
      <t xml:space="preserve">C16/20, poprečnim presjekom 30 × 12cm i duljinom od slivnika do revizijskog okna na koji se navedeni spaja. U jediničnu cijenu uračunata je potrebna oplata te dobava, ugradba i njega betona, te sav drugi rad i materijal potreban za dovršenje rada. </t>
    </r>
  </si>
  <si>
    <t>Obračun po komadu izvedenog bloka</t>
  </si>
  <si>
    <t>ZIDARSKI RADOVI</t>
  </si>
  <si>
    <r>
      <rPr>
        <b/>
        <sz val="11"/>
        <rFont val="Times New Roman CE"/>
        <family val="0"/>
      </rPr>
      <t xml:space="preserve">Dobava, raznošenje duž trase i ugradnja lijevano-željeznih kanalskih poklopaca za revizijska okna </t>
    </r>
    <r>
      <rPr>
        <sz val="11"/>
        <rFont val="Times New Roman CE"/>
        <family val="1"/>
      </rPr>
      <t xml:space="preserve">nosivosti klase D600 (nosivost &gt;400 kN) teški tip. Nakon ugradnje unutrašnjost okna ispod poklopca obraditi cementnim mortom. Poklopci se sastoje od lijevano-željeznog okvira poklopca pravokutnog oblika dimenzija 70×70 cm sa otvorom okruglog oblika </t>
    </r>
    <r>
      <rPr>
        <sz val="11"/>
        <rFont val="Symbol"/>
        <family val="1"/>
      </rPr>
      <t>f</t>
    </r>
    <r>
      <rPr>
        <sz val="11"/>
        <rFont val="Times New Roman CE"/>
        <family val="1"/>
      </rPr>
      <t>60 cm u koji se zajedno sa brtvom stavlja okrugli poklopac.
Okvir poklopca ubetonirati nakon ugradnje nosivog sloja asfalta (prvog sloja). U cijeni je sav rad i materijal (sa betonom).</t>
    </r>
  </si>
  <si>
    <t>Obračun po komadu poklopca.</t>
  </si>
  <si>
    <r>
      <rPr>
        <b/>
        <sz val="11"/>
        <rFont val="Times New Roman"/>
        <family val="1"/>
      </rPr>
      <t xml:space="preserve">Dobava, raznošenje duž trase i ugradnja lijevano željeznih ravnih kišnih rešetki </t>
    </r>
    <r>
      <rPr>
        <sz val="11"/>
        <rFont val="Times New Roman"/>
        <family val="1"/>
      </rPr>
      <t>za slivnike nosivosti klase D400. Nakon ugradnje unutrašnjost slivnika ispod rešetke obraditi cementnim mortom. Rešetke se sastoje od lijevanoželjeznog okvira pravokutnog oblika dimenzija 40×40 cm sa otvorom okruglog oblika fi 40 cm u koji se zajedno sa brtvom postavlja rešetka.</t>
    </r>
  </si>
  <si>
    <t>Obračun po komadu kišne rešetke.</t>
  </si>
  <si>
    <r>
      <rPr>
        <b/>
        <sz val="11"/>
        <rFont val="Times New Roman"/>
        <family val="1"/>
      </rPr>
      <t xml:space="preserve">Nabava, doprema, raznošenje i ugradnja čeličnih penjalica Ø 25 mm </t>
    </r>
    <r>
      <rPr>
        <sz val="11"/>
        <rFont val="Times New Roman"/>
        <family val="1"/>
      </rPr>
      <t xml:space="preserve">(30x30x30cm) u upojni bunar. 
Prva penjalica u oknu se postavlja na 50 cm ispod kote poklopca, najniža penjalica ne smije biti više od 50 cm iznad poda. Razmak između penjalica je 30 cm.
</t>
    </r>
  </si>
  <si>
    <t>Obračun po komadu ugrađenog elementa</t>
  </si>
  <si>
    <r>
      <rPr>
        <b/>
        <sz val="11"/>
        <rFont val="Times New Roman"/>
        <family val="1"/>
      </rPr>
      <t>Dobava, doprema na gradilišni deponij i ugradba lijevanoželjeznih (sivi lijev) kanalskih poklopaca  za upojni bunar,</t>
    </r>
    <r>
      <rPr>
        <sz val="11"/>
        <rFont val="Times New Roman"/>
        <family val="1"/>
      </rPr>
      <t xml:space="preserve"> okruglog tlocrtnog oblika </t>
    </r>
    <r>
      <rPr>
        <sz val="11"/>
        <rFont val="Arial"/>
        <family val="2"/>
      </rPr>
      <t>Ø</t>
    </r>
    <r>
      <rPr>
        <sz val="11"/>
        <rFont val="Times New Roman"/>
        <family val="1"/>
      </rPr>
      <t xml:space="preserve"> 600 mm s okruglim okvirom (strojno obrađen/tokaren dosjed između poklopca i okvira) s mehanizmom za podizanje, nosivosti 250 kN.</t>
    </r>
  </si>
  <si>
    <t>Obračun po komadu.</t>
  </si>
  <si>
    <t>ZIDARSKI RADOVI - Ukupno (kn)</t>
  </si>
  <si>
    <r>
      <rPr>
        <b/>
        <sz val="11"/>
        <rFont val="Times New Roman"/>
        <family val="1"/>
      </rPr>
      <t>Nabava, doprema, prijevoz na mjesto ugradnje, raznošenje duž rova, te polaganje i spajanje PVC kanalizacijskih cijevi</t>
    </r>
    <r>
      <rPr>
        <sz val="11"/>
        <rFont val="Times New Roman"/>
        <family val="1"/>
      </rPr>
      <t xml:space="preserve"> nazivnog profila DN200 (200,0/190,2 mm), DN250 (250,0/237,6 mm) i DN300. 
Koristiti cijevi ugradbene duljine L = 5 m i obodne krutosti minimalno SN 8 sukladno zahtjevima norme odabranog cjevovoda, položaja i pada prema nacrtima. Polaganje cijevi izvodi se na unaprijed izvedenu posteljicu. Ugradnja i spajanje cijevi prema uputama proizvođača. U cijenu uključiti svu potrebnu pripremu kao i sav ostali potreban rad i materijal, spojne elemente. Stavkom je obuhvaćena i obvezna kontrola kvalitete cijevi i spojeva.</t>
    </r>
  </si>
  <si>
    <t>a.</t>
  </si>
  <si>
    <t xml:space="preserve">Obračun po m1 cijevi, PVC DN200 SN8 </t>
  </si>
  <si>
    <t>b.</t>
  </si>
  <si>
    <t xml:space="preserve">Obračun po m1 cijevi, PVC DN250 SN8 </t>
  </si>
  <si>
    <t>Obračun po m1 cijevi, PVC DN300 SN8</t>
  </si>
  <si>
    <r>
      <rPr>
        <b/>
        <sz val="11"/>
        <rFont val="Times New Roman"/>
        <family val="1"/>
      </rPr>
      <t>Dobava, doprema i istovar na gradilišni deponij PEHD tipskih montažnih revizijskih okana DN1000.</t>
    </r>
    <r>
      <rPr>
        <sz val="11"/>
        <rFont val="Times New Roman"/>
        <family val="1"/>
      </rPr>
      <t xml:space="preserve">
Okna industrijski proizvedena (višedjelna ili jednodjelna), s kinetom  DN1000 oblikovanoj prema specifikaciji, te srednjim dijelom DN1000 mm visine prema potrebnoj dubini okna. Visina okana, tlocrtni smještaj priključaka cijevi i njihovi profili definirani su specifikacijom u glavnom projektu. Visine okna su od vrha poklopca do dna nivelete u oknu.Sve spojeve na konstrukciju oborinskog kolektora izvesti prema točnoj specifikaciji proizvođača. U stavku su uključene vodonepropusne čelične spojnice.</t>
    </r>
  </si>
  <si>
    <t>Obračun po komadu dobavljenog okna. Ulazni i izlazni profil cjevovoda prema grafičkim prilozima</t>
  </si>
  <si>
    <t>RO-1, početno okno, h=156 cm, (izlazni profil DN250)</t>
  </si>
  <si>
    <t xml:space="preserve">kom </t>
  </si>
  <si>
    <t xml:space="preserve">RO-2-7, prolazno okno, h=155 cm, </t>
  </si>
  <si>
    <t>RO-8, prolazno okno, h=160 cm,</t>
  </si>
  <si>
    <t>RO-9, prolazno okno, h=178 cm, (ulazni profil DN250, izlazni profil DN300)</t>
  </si>
  <si>
    <t>RO-10, prolazno okno, h=187 cm</t>
  </si>
  <si>
    <r>
      <rPr>
        <b/>
        <sz val="11"/>
        <rFont val="Times New Roman"/>
        <family val="1"/>
      </rPr>
      <t xml:space="preserve">Raznošenje duž trase i ugradnja PEHD tipskih montažnih revizijskih okana DN1000. </t>
    </r>
    <r>
      <rPr>
        <sz val="11"/>
        <rFont val="Times New Roman"/>
        <family val="1"/>
      </rPr>
      <t xml:space="preserve">Ugradnja donjeg dijela montažnog PEHD okna s kinetom DN1000 mm u betonsku podlogu na predviđenu visinsku kotu nivelete. 
Visina okana, tlocrtni smještaj priključaka cijevi i njihovi profili definirani su specifikacijom u glavnom projektu. </t>
    </r>
  </si>
  <si>
    <r>
      <rPr>
        <b/>
        <sz val="11"/>
        <rFont val="Times New Roman"/>
        <family val="1"/>
      </rPr>
      <t xml:space="preserve">Nabava, doprema i ugradba gravitacijskog separatora </t>
    </r>
    <r>
      <rPr>
        <sz val="11"/>
        <rFont val="Times New Roman"/>
        <family val="1"/>
      </rPr>
      <t>ulja "BP OLEX G/P" za protok 80 l/s i jednim ljevanoželjeznim poklopcem nosivosti 400 kN. Visina okana prema detalju u projektu. U cijenu uračunati sav potreban materijal i rad prilikom ugradnje separatora.</t>
    </r>
  </si>
  <si>
    <t>Obračun po komadu ugrađenog separatora</t>
  </si>
  <si>
    <r>
      <t xml:space="preserve">Katastarsko snimanje izvedenog stanja </t>
    </r>
    <r>
      <rPr>
        <sz val="11"/>
        <rFont val="Times New Roman"/>
        <family val="1"/>
      </rPr>
      <t>s izradom odgovarajućeg elaborata i upis u katastar instalacija. Snimkom, osim predmetne građevine, obuhvatiti i sve druge instalacije u blizini s geodetskim naznakama udaljenosti. Snimak mora biti vezan na državni koordinatni sustav i visinsku izmjeru. Elaborat izraditi u dovoljnom broju primjeraka s time da se krajnjem korisniku dostavlja i u kartiranom i u digitalnom obliku.</t>
    </r>
  </si>
  <si>
    <r>
      <t xml:space="preserve">Izrada projekta izvedenog stanja </t>
    </r>
    <r>
      <rPr>
        <sz val="11"/>
        <rFont val="Times New Roman"/>
        <family val="1"/>
      </rPr>
      <t xml:space="preserve">s točnim položajnim nacrtom i uzdužnim presjekom te unesenim svim promjenama trase i nivelete te objekata od prvobitnog projekta.      </t>
    </r>
  </si>
  <si>
    <t>Obračun po kompletu projekta</t>
  </si>
  <si>
    <r>
      <t xml:space="preserve">Komisijski pregled izvedene kanalizacije </t>
    </r>
    <r>
      <rPr>
        <sz val="11"/>
        <rFont val="Times New Roman"/>
        <family val="1"/>
      </rPr>
      <t xml:space="preserve">radi preuzimanja u osnovna sredstva pravne osobe koja obavlja djelatnost odvodnje otpadnih voda, uključivo pregled i snimanje kanala televizijskom kamerom.
Snimak kamerom izvođač radova dužan je predati investitoru u digitalnom obliku. Utvrdi li se  određena neispravnosti izvedene kanalizacije izvođač je dužan popraviti nedostatke i ponovo snimiti predmetnu dionicu kolektora. Komisijski pregled provodi pravna osoba koja obavlja djelatnost odvodnje otpadnih voda koja i utvrđuje troškove pregleda.                  </t>
    </r>
  </si>
  <si>
    <t>C</t>
  </si>
  <si>
    <t>BETONSKI I AB RADOVI</t>
  </si>
  <si>
    <t>MONTERSKI RADOVI</t>
  </si>
  <si>
    <t>ELEKTRO MATERIJAL</t>
  </si>
  <si>
    <t>Br.</t>
  </si>
  <si>
    <t>Naziv stavke</t>
  </si>
  <si>
    <t>JM</t>
  </si>
  <si>
    <t>Količina</t>
  </si>
  <si>
    <t>Cijena</t>
  </si>
  <si>
    <t>Iznos</t>
  </si>
  <si>
    <t>Kabel  tipa XP00-A 4x25mm2</t>
  </si>
  <si>
    <t>m</t>
  </si>
  <si>
    <t xml:space="preserve">Kabel  tipa PP00-y 3x2,5 mm2 </t>
  </si>
  <si>
    <t>PVC štitnika dužine 1m za zaštitu kabela.</t>
  </si>
  <si>
    <t>Plastična vrpce upozorenja "POZOR-ENERGETSKI KABEL"</t>
  </si>
  <si>
    <t>Cu uže 50 mm</t>
  </si>
  <si>
    <t>Odvojne stezaljke OSH 50/50 mm</t>
  </si>
  <si>
    <t>Bakrene kabelske stopice tipa KSB 50/10 mm</t>
  </si>
  <si>
    <t>Kabelske stopice KSAB 25/12 mm</t>
  </si>
  <si>
    <t xml:space="preserve">Kabelski završetak 4-35 mm2 tip: EPKT-0015 </t>
  </si>
  <si>
    <t>Osmewrokutni čelični pocinčani stup visine 8,0 m, predviđen za zonu vjetra III, kao tip KORS-2B-800-III</t>
  </si>
  <si>
    <t>Priključni ormarić za rasvjetne stupove, s pripadnim osiguračima .</t>
  </si>
  <si>
    <t xml:space="preserve">Dobava natične konzole s dva kraka dužine 0,5m pod kutom 180 s natikom fi 60mm </t>
  </si>
  <si>
    <t>Dobava kabelskog razvodnog ormara OJR-1, izrađenog iz polyestera dimenzija(šxvxd) 605x1000x320, sa ugrađenom opremom rpema jednopolnoj shemi iz glavnog projekta:</t>
  </si>
  <si>
    <t>Dobava cestovne svjetiljke LED svjetiljke za cestovnu rasvjetu koja zadovoljava svjetlotehničke norme za klasu ceste M4 prema svjetlotehničkom proračunu u glavnom projektu.                                                        Zona zaštite svjetlosnog okoliša u skladu s CIE normama E2 -&gt; ULOR 0-2,5%                                    Svjetiljka mora zadovoljiti slijedeće kriterije :</t>
  </si>
  <si>
    <t>Svjetlotehničke karakteristike :</t>
  </si>
  <si>
    <t>-maksimalna snaga sistema 47 W</t>
  </si>
  <si>
    <t>-efikasnost svjetiljke minimalno 118 lm/W</t>
  </si>
  <si>
    <t xml:space="preserve">-svjetlosna  iskoristivost svjetiljke (LOR faktor) minimalno 90% </t>
  </si>
  <si>
    <t>-korelirana temperatura nijanse  bijelog svjetla maksimalno 3000 K</t>
  </si>
  <si>
    <t>-CRI faktor minimalno 80</t>
  </si>
  <si>
    <t>Mehaničke karakteristike</t>
  </si>
  <si>
    <t>-modularnost predspojne naprave (eng. Driver) i izvora svjetla (modula)</t>
  </si>
  <si>
    <t>-temperaturni opseg rada od -20°C do +40°C</t>
  </si>
  <si>
    <t>-kućište od tlačno lijevanog aluminija</t>
  </si>
  <si>
    <t>-stupanj zaštite IP65</t>
  </si>
  <si>
    <t>-stupanj zaštite IK08</t>
  </si>
  <si>
    <t>-električna klasa II</t>
  </si>
  <si>
    <t>-životni vijek minimalno 70 000 sati pri 80% svjetlosnog toka</t>
  </si>
  <si>
    <t>ELEKTROMONTAŽNI RADOVI</t>
  </si>
  <si>
    <t>Ugradnja svjetiljke na stup/konzolu. Ugradnja se vrši sa stupom položenim na zemlji.</t>
  </si>
  <si>
    <t xml:space="preserve">Ugradnja priključnih ormariča s pripadnim osiguračima i ožičenje rasvjetne armature. Ugradnja se vrši sa stupom položenim na zemlju.  </t>
  </si>
  <si>
    <t xml:space="preserve">Ugradnja, na pripremljeni betonski temelj rasvjetnog stupa visine 8 m s ugrađenom konzolom i svjetilkom </t>
  </si>
  <si>
    <t>Izrada kabelkog završetka  na kabel javne rasvjete zajedno s pripadnim kabelskim stopicamaodgovarajućeg presjeka  (ugrašuje se 4 stopice po kabelskom završetku)</t>
  </si>
  <si>
    <t>Izrada spoja uzemljivača rasvjetnog stupa na bakreno uže u kabelskom rovu pomoću OSH 50/50 spojnice.</t>
  </si>
  <si>
    <t>Ugradnja bakrene stopice za uzemljivač stupa te spajanje na rasvjetni stup</t>
  </si>
  <si>
    <t>Ugradnja bakrene stopice za uzemljivač razvodnog ormara i spajanje na sabirnicu</t>
  </si>
  <si>
    <t>Ugradnja i spajanje kabelskog razvodnog ormara na pripremljeni temelj.</t>
  </si>
  <si>
    <t>GRAĐEVINSKI MATERIJAL</t>
  </si>
  <si>
    <t>Kamena prašina (pijesak) granulacije 0-3 mm za izradu kabelske posteljice</t>
  </si>
  <si>
    <t>Beton C25/30 za izradu betonskog temelja rasvjetnog stupa. Temelj dimezija 100x100x110</t>
  </si>
  <si>
    <t>Oplata za izradu betonskih temelja</t>
  </si>
  <si>
    <t>Cijev PEHD 50 mm, za temelj, dužine 1,5 m</t>
  </si>
  <si>
    <t xml:space="preserve">Temeljni vijci za ankeriranje rasvjetnih stupova M24 </t>
  </si>
  <si>
    <t>GRAĐEVINSKI RADOVI</t>
  </si>
  <si>
    <t xml:space="preserve">Strojni iskop i zatrpavanje  kanala dubine 0,8 m u zemljištu IV-V-VI kategorije, za  polaganje  energetskog kabela .Kanal širine 0,4 m. </t>
  </si>
  <si>
    <t xml:space="preserve">Ručni iskop bez obzira na kategoriju zemljišta sa odlaganjem 0,5 m od ruba iskopa. Obračun se vrši kubaturom u sraslom stanju s vertikalnim stranicama iskopa. (skošenja iskopa nastala iskopom ili zadana projektom ugraditi u jedničnu cijenu). </t>
  </si>
  <si>
    <t>Ugradnja duž kabelskog kanala pijeska granulacije 0-3 mm za izradu kabelske posteljice</t>
  </si>
  <si>
    <t>Zatrpavanje kabelskog kanala, sa sitnim materijalom iz iskopa sa nabijanjem i ispitivanjem modula stišljivosti. Zatrpavanje se vrši u slojevima zbog postave pocinčane trake i trake upozorenja. Uključno fino planiranje zatrpanog rova  prema postojećem terenu.</t>
  </si>
  <si>
    <t xml:space="preserve">Odvoz viška materijala  s utovarom istog u kamion. Odvoz na javni deponij . Stavka obuhvaća i fino čišćenje površine-dovođenje u prvobitno stanje gdje je bio odložen materijal od iskopa. Obračun se vrši za materijal u sraslom stanju. </t>
  </si>
  <si>
    <t>Iskop rupe za postavu betonskog temelja za rasvjetni stup.  Dimenzija 110x110x110cm</t>
  </si>
  <si>
    <t>Ugradnja betona C25/30 i izrada betonskog temelja za rasvjetni stup u oplati dimenzija 110x110x120cm. U cijenu uračunati montažu oplate, ugradnju dvije PVC cijevi Ø50mm za uvlačenje kabela, dužine 1,5m i 4 temeljna vijka M27 prema detalju iz nacrta</t>
  </si>
  <si>
    <t xml:space="preserve">Polaganje u zemljani kanal kabela  javne rasvjete </t>
  </si>
  <si>
    <t>Polaganje PVC štitnika dužine 1m za zaštitu kabela u zemljani kanal.</t>
  </si>
  <si>
    <t>Polaganje plastične vrpce upozorenja "POZOR-ENERGETSKI KABEL"</t>
  </si>
  <si>
    <t>Polaganje Cu užeta 50 mm u zemljani kanal</t>
  </si>
  <si>
    <t>D</t>
  </si>
  <si>
    <t>JAVNA RASVJETA</t>
  </si>
  <si>
    <r>
      <t>Strojni iskop rova za cijevi oborinske kanalizacije, bez obzira na kategoriju tla.</t>
    </r>
    <r>
      <rPr>
        <sz val="11"/>
        <rFont val="Times New Roman"/>
        <family val="1"/>
      </rPr>
      <t xml:space="preserve">
Rovovi su oblika i dimenzija prema poprečnim presjecima. Međutim dubina rova u poprečnom presjeku nije konstantna. Dubine dna prema uzdužnom profilu, detalju rova cijevi, revizijskih okana, slivnika. Kod iskopa mora se paziti na pravilno odsijecanje stranica i dna. Iskopani materijal odlaže se na jednu stranu rova najmanje 1,00 m tako da se osigura nesmetan rad u rovu. Dno kanala treba ručno isplanirati na točnost ± 2 cm uz zasijecanje svih neravnina. Proširenje jarka na mjestima gdje dolaze okna izvesti prema uvjetima ugradnje. Iskop prema normalnim profilima i kategoriji, prekop se neće priznati. U cijenu iskopa je uračunato i eventualno ispumpavanje vode iz rova za vrijeme izvođenja radova. Stavkom (jediničnom cijenom) je obračunato razupiranje i podupiranje rova.     </t>
    </r>
  </si>
</sst>
</file>

<file path=xl/styles.xml><?xml version="1.0" encoding="utf-8"?>
<styleSheet xmlns="http://schemas.openxmlformats.org/spreadsheetml/2006/main">
  <numFmts count="6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m/yy"/>
    <numFmt numFmtId="181" formatCode="d/m/yy\ h:mm"/>
    <numFmt numFmtId="182" formatCode="#,##0.000_);[Red]\(#,##0.000\)"/>
    <numFmt numFmtId="183" formatCode="&quot;kn&quot;\ #,##0.00"/>
    <numFmt numFmtId="184" formatCode="0.00;[Red]0.00"/>
    <numFmt numFmtId="185" formatCode="0.0"/>
    <numFmt numFmtId="186" formatCode="#,##0.0"/>
    <numFmt numFmtId="187" formatCode="#,##0.000\ _k_n;[Red]\-#,##0.000\ _k_n"/>
    <numFmt numFmtId="188" formatCode="#,##0.0000\ _k_n;[Red]\-#,##0.0000\ _k_n"/>
    <numFmt numFmtId="189" formatCode="#,##0.0\ _k_n;[Red]\-#,##0.0\ _k_n"/>
    <numFmt numFmtId="190" formatCode="#,##0.000"/>
    <numFmt numFmtId="191" formatCode="#.##0.000"/>
    <numFmt numFmtId="192" formatCode="#.##0.00"/>
    <numFmt numFmtId="193" formatCode="#.##0.0"/>
    <numFmt numFmtId="194" formatCode="#.##0."/>
    <numFmt numFmtId="195" formatCode="#.##0"/>
    <numFmt numFmtId="196" formatCode="#.##"/>
    <numFmt numFmtId="197" formatCode="#.#"/>
    <numFmt numFmtId="198" formatCode="#.##0.0000"/>
    <numFmt numFmtId="199" formatCode="#"/>
    <numFmt numFmtId="200" formatCode="#.0"/>
    <numFmt numFmtId="201" formatCode="#.00"/>
    <numFmt numFmtId="202" formatCode="#.##0.0\ _k_n;[Red]\-#.##0.0\ _k_n"/>
    <numFmt numFmtId="203" formatCode="#.##0.\ _k_n;[Red]\-#.##0.\ _k_n"/>
    <numFmt numFmtId="204" formatCode="#.##.\ _k_n;[Red]\-#.##.\ _k_⵮;"/>
    <numFmt numFmtId="205" formatCode="#.##.\ _k_n;[Red]\-#.#.\ _k_⵮;"/>
    <numFmt numFmtId="206" formatCode="#.##.\ _k_n;[Red]\-#._k_⵮;"/>
    <numFmt numFmtId="207" formatCode="#.##.\ _k_n;[Red]\-#.0._k_⵮;"/>
    <numFmt numFmtId="208" formatCode="#.##.\ _k_n;[Red]\-#.00._k_⵮;"/>
    <numFmt numFmtId="209" formatCode="#.##.\ _k_n;[Red]\-#.000._k_⵮;"/>
    <numFmt numFmtId="210" formatCode="#.##.\ _k_n;[Red]\-#.0000._k_⵮;"/>
    <numFmt numFmtId="211" formatCode="#.##0.000\ _k_n;[Red]\-#.##0.000\ _k_n"/>
    <numFmt numFmtId="212" formatCode="#.##0.00\ _k_n;[Red]\-#.##0.00\ _k_n"/>
    <numFmt numFmtId="213" formatCode="#.##0.0000\ _k_n;[Red]\-#.##0.0000\ _k_n"/>
    <numFmt numFmtId="214" formatCode="0.000"/>
    <numFmt numFmtId="215" formatCode="mmm/dd"/>
    <numFmt numFmtId="216" formatCode="#,##0.00;[Red]\-#,##0.00"/>
    <numFmt numFmtId="217" formatCode="#,##0.00\ &quot;kn&quot;"/>
    <numFmt numFmtId="218" formatCode="#,##0.0000"/>
    <numFmt numFmtId="219" formatCode="[$-41A]d\.\ mmmm\ yyyy\."/>
    <numFmt numFmtId="220" formatCode="&quot;Da&quot;;&quot;Da&quot;;&quot;Ne&quot;"/>
    <numFmt numFmtId="221" formatCode="&quot;True&quot;;&quot;True&quot;;&quot;False&quot;"/>
    <numFmt numFmtId="222" formatCode="&quot;Uključeno&quot;;&quot;Uključeno&quot;;&quot;Isključeno&quot;"/>
    <numFmt numFmtId="223" formatCode="[$¥€-2]\ #,##0.00_);[Red]\([$€-2]\ #,##0.00\)"/>
  </numFmts>
  <fonts count="7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36"/>
      <name val="MS Sans Serif"/>
      <family val="2"/>
    </font>
    <font>
      <sz val="11"/>
      <name val="Times New Roman"/>
      <family val="1"/>
    </font>
    <font>
      <b/>
      <sz val="11"/>
      <name val="Times New Roman"/>
      <family val="1"/>
    </font>
    <font>
      <sz val="11"/>
      <color indexed="62"/>
      <name val="Times New Roman"/>
      <family val="1"/>
    </font>
    <font>
      <i/>
      <sz val="11"/>
      <name val="Times New Roman"/>
      <family val="1"/>
    </font>
    <font>
      <sz val="11"/>
      <color indexed="9"/>
      <name val="Times New Roman"/>
      <family val="1"/>
    </font>
    <font>
      <sz val="11"/>
      <color indexed="57"/>
      <name val="Times New Roman"/>
      <family val="1"/>
    </font>
    <font>
      <b/>
      <sz val="11"/>
      <color indexed="10"/>
      <name val="Times New Roman"/>
      <family val="1"/>
    </font>
    <font>
      <i/>
      <sz val="11"/>
      <color indexed="10"/>
      <name val="Times New Roman"/>
      <family val="1"/>
    </font>
    <font>
      <sz val="11"/>
      <color indexed="10"/>
      <name val="Times New Roman"/>
      <family val="1"/>
    </font>
    <font>
      <vertAlign val="superscript"/>
      <sz val="11"/>
      <name val="Times New Roman"/>
      <family val="1"/>
    </font>
    <font>
      <b/>
      <sz val="11"/>
      <name val="Microsoft Sans Serif"/>
      <family val="2"/>
    </font>
    <font>
      <sz val="11"/>
      <name val="Microsoft Sans Serif"/>
      <family val="2"/>
    </font>
    <font>
      <sz val="9"/>
      <name val="Arial"/>
      <family val="2"/>
    </font>
    <font>
      <b/>
      <sz val="12"/>
      <name val="Times New Roman"/>
      <family val="1"/>
    </font>
    <font>
      <sz val="12"/>
      <name val="Times New Roman"/>
      <family val="1"/>
    </font>
    <font>
      <sz val="10"/>
      <name val="Times New Roman"/>
      <family val="1"/>
    </font>
    <font>
      <sz val="11"/>
      <name val="Calibri"/>
      <family val="2"/>
    </font>
    <font>
      <sz val="11"/>
      <name val="Times New Roman CE"/>
      <family val="1"/>
    </font>
    <font>
      <b/>
      <sz val="11"/>
      <name val="Times New Roman CE"/>
      <family val="0"/>
    </font>
    <font>
      <b/>
      <u val="single"/>
      <sz val="11"/>
      <name val="Times New Roman"/>
      <family val="1"/>
    </font>
    <font>
      <sz val="11"/>
      <color indexed="8"/>
      <name val="Times New Roman"/>
      <family val="1"/>
    </font>
    <font>
      <vertAlign val="superscript"/>
      <sz val="11"/>
      <name val="Times New Roman CE"/>
      <family val="0"/>
    </font>
    <font>
      <sz val="11"/>
      <name val="Symbol"/>
      <family val="1"/>
    </font>
    <font>
      <sz val="11"/>
      <name val="Arial"/>
      <family val="2"/>
    </font>
    <font>
      <b/>
      <sz val="10"/>
      <name val="Arial"/>
      <family val="2"/>
    </font>
    <font>
      <sz val="10"/>
      <name val="Arial"/>
      <family val="2"/>
    </font>
    <font>
      <b/>
      <sz val="12"/>
      <name val="Times New Roman CE"/>
      <family val="0"/>
    </font>
    <font>
      <sz val="12"/>
      <name val="Times New Roman CE"/>
      <family val="1"/>
    </font>
    <font>
      <b/>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10"/>
      <name val="Calibri"/>
      <family val="2"/>
    </font>
    <font>
      <sz val="11"/>
      <color indexed="20"/>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9"/>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11"/>
      <color indexed="10"/>
      <name val="Times New Roman CE"/>
      <family val="1"/>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rgb="FFFF0000"/>
      <name val="Times New Roman"/>
      <family val="1"/>
    </font>
    <font>
      <sz val="11"/>
      <color rgb="FFFF0000"/>
      <name val="Times New Roman CE"/>
      <family val="1"/>
    </font>
    <font>
      <b/>
      <sz val="11"/>
      <color rgb="FFFF0000"/>
      <name val="Times New Roman"/>
      <family val="1"/>
    </font>
    <font>
      <sz val="10"/>
      <color rgb="FF00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0" fillId="20" borderId="1" applyNumberFormat="0" applyFont="0" applyAlignment="0" applyProtection="0"/>
    <xf numFmtId="0" fontId="56" fillId="21" borderId="0" applyNumberFormat="0" applyBorder="0" applyAlignment="0" applyProtection="0"/>
    <xf numFmtId="0" fontId="4"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7" fillId="28" borderId="2" applyNumberFormat="0" applyAlignment="0" applyProtection="0"/>
    <xf numFmtId="0" fontId="58" fillId="28" borderId="3" applyNumberFormat="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9" fontId="0" fillId="0" borderId="0" applyFont="0" applyFill="0" applyBorder="0" applyAlignment="0" applyProtection="0"/>
    <xf numFmtId="0" fontId="65" fillId="0" borderId="7" applyNumberFormat="0" applyFill="0" applyAlignment="0" applyProtection="0"/>
    <xf numFmtId="0" fontId="5" fillId="0" borderId="0" applyNumberFormat="0" applyFill="0" applyBorder="0" applyAlignment="0" applyProtection="0"/>
    <xf numFmtId="0" fontId="66" fillId="31" borderId="8"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2" borderId="3"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cellStyleXfs>
  <cellXfs count="280">
    <xf numFmtId="0" fontId="0" fillId="0" borderId="0" xfId="0" applyAlignment="1">
      <alignment/>
    </xf>
    <xf numFmtId="0" fontId="7" fillId="0" borderId="0" xfId="0" applyFont="1" applyFill="1" applyBorder="1" applyAlignment="1">
      <alignment horizontal="justify" vertical="top"/>
    </xf>
    <xf numFmtId="0" fontId="6" fillId="0" borderId="0" xfId="0" applyFont="1" applyFill="1" applyBorder="1" applyAlignment="1">
      <alignment vertical="top" wrapText="1"/>
    </xf>
    <xf numFmtId="0" fontId="6" fillId="0" borderId="0" xfId="0" applyFont="1" applyFill="1" applyBorder="1" applyAlignment="1">
      <alignment horizontal="center"/>
    </xf>
    <xf numFmtId="4" fontId="6" fillId="0" borderId="0" xfId="61" applyNumberFormat="1" applyFont="1" applyFill="1" applyBorder="1" applyAlignment="1">
      <alignment horizontal="right"/>
    </xf>
    <xf numFmtId="217" fontId="6" fillId="0" borderId="0" xfId="61" applyNumberFormat="1" applyFont="1" applyFill="1" applyBorder="1" applyAlignment="1">
      <alignment horizontal="right"/>
    </xf>
    <xf numFmtId="217" fontId="6" fillId="0" borderId="0" xfId="0" applyNumberFormat="1" applyFont="1" applyFill="1" applyBorder="1" applyAlignment="1">
      <alignment horizontal="right"/>
    </xf>
    <xf numFmtId="0" fontId="6" fillId="0" borderId="0" xfId="0" applyFont="1" applyFill="1" applyBorder="1" applyAlignment="1">
      <alignment horizontal="justify"/>
    </xf>
    <xf numFmtId="0" fontId="6" fillId="0" borderId="0" xfId="0" applyFont="1" applyFill="1" applyBorder="1" applyAlignment="1">
      <alignment horizontal="justify" vertical="top"/>
    </xf>
    <xf numFmtId="0" fontId="8" fillId="0" borderId="0" xfId="0" applyFont="1" applyFill="1" applyBorder="1" applyAlignment="1">
      <alignment horizontal="justify"/>
    </xf>
    <xf numFmtId="0" fontId="10" fillId="0" borderId="0" xfId="0" applyFont="1" applyFill="1" applyBorder="1" applyAlignment="1">
      <alignment horizontal="justify"/>
    </xf>
    <xf numFmtId="0" fontId="11" fillId="0" borderId="0" xfId="0" applyFont="1" applyFill="1" applyBorder="1" applyAlignment="1">
      <alignment horizontal="justify"/>
    </xf>
    <xf numFmtId="4" fontId="6" fillId="0" borderId="0" xfId="0" applyNumberFormat="1" applyFont="1" applyFill="1" applyBorder="1" applyAlignment="1">
      <alignment horizontal="justify"/>
    </xf>
    <xf numFmtId="0" fontId="14" fillId="0" borderId="0" xfId="0" applyFont="1" applyFill="1" applyBorder="1" applyAlignment="1">
      <alignment horizontal="justify"/>
    </xf>
    <xf numFmtId="0" fontId="6" fillId="0" borderId="0" xfId="0" applyFont="1" applyAlignment="1">
      <alignment horizontal="left" vertical="center"/>
    </xf>
    <xf numFmtId="0" fontId="6" fillId="0" borderId="0" xfId="0" applyFont="1" applyAlignment="1">
      <alignment horizontal="justify" vertical="center" wrapText="1"/>
    </xf>
    <xf numFmtId="0" fontId="6" fillId="0" borderId="0" xfId="0" applyFont="1" applyFill="1" applyAlignment="1">
      <alignment horizontal="justify" vertical="top"/>
    </xf>
    <xf numFmtId="0" fontId="6" fillId="0" borderId="0" xfId="0" applyFont="1" applyFill="1" applyAlignment="1" applyProtection="1">
      <alignment horizontal="justify" vertical="top" wrapText="1"/>
      <protection/>
    </xf>
    <xf numFmtId="0" fontId="6" fillId="0" borderId="0" xfId="0" applyFont="1" applyFill="1" applyAlignment="1">
      <alignment horizontal="justify" vertical="top" wrapText="1"/>
    </xf>
    <xf numFmtId="0" fontId="18" fillId="0" borderId="0" xfId="0" applyNumberFormat="1" applyFont="1" applyFill="1" applyAlignment="1" applyProtection="1">
      <alignment vertical="top" wrapText="1"/>
      <protection/>
    </xf>
    <xf numFmtId="0" fontId="0" fillId="0" borderId="0" xfId="0" applyNumberFormat="1" applyAlignment="1" applyProtection="1">
      <alignment vertical="top" wrapText="1"/>
      <protection/>
    </xf>
    <xf numFmtId="0" fontId="6" fillId="0" borderId="0" xfId="0" applyNumberFormat="1" applyFont="1" applyFill="1" applyAlignment="1" applyProtection="1">
      <alignment horizontal="justify" vertical="top" wrapText="1"/>
      <protection/>
    </xf>
    <xf numFmtId="0" fontId="6" fillId="0" borderId="0" xfId="0" applyNumberFormat="1" applyFont="1" applyFill="1" applyAlignment="1" applyProtection="1">
      <alignment vertical="top" wrapText="1"/>
      <protection/>
    </xf>
    <xf numFmtId="0" fontId="19" fillId="0" borderId="0" xfId="0" applyFont="1" applyFill="1" applyBorder="1" applyAlignment="1" applyProtection="1">
      <alignment horizontal="justify" vertical="top"/>
      <protection/>
    </xf>
    <xf numFmtId="0" fontId="19" fillId="0" borderId="0" xfId="0" applyFont="1" applyFill="1" applyBorder="1" applyAlignment="1" applyProtection="1">
      <alignment vertical="top" wrapText="1"/>
      <protection/>
    </xf>
    <xf numFmtId="0" fontId="6" fillId="0" borderId="0" xfId="0" applyFont="1" applyFill="1" applyBorder="1" applyAlignment="1" applyProtection="1">
      <alignment horizontal="center"/>
      <protection/>
    </xf>
    <xf numFmtId="4" fontId="6" fillId="0" borderId="0" xfId="61" applyNumberFormat="1" applyFont="1" applyFill="1" applyBorder="1" applyAlignment="1" applyProtection="1">
      <alignment horizontal="right"/>
      <protection/>
    </xf>
    <xf numFmtId="217" fontId="6" fillId="0" borderId="0" xfId="61" applyNumberFormat="1" applyFont="1" applyFill="1" applyBorder="1" applyAlignment="1" applyProtection="1">
      <alignment horizontal="right"/>
      <protection/>
    </xf>
    <xf numFmtId="217" fontId="6" fillId="0" borderId="0" xfId="0" applyNumberFormat="1" applyFont="1" applyFill="1" applyBorder="1" applyAlignment="1" applyProtection="1">
      <alignment horizontal="right"/>
      <protection/>
    </xf>
    <xf numFmtId="0" fontId="20" fillId="0" borderId="0" xfId="0" applyFont="1" applyFill="1" applyBorder="1" applyAlignment="1" applyProtection="1">
      <alignment vertical="top" wrapText="1"/>
      <protection/>
    </xf>
    <xf numFmtId="0" fontId="6"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horizontal="justify" vertical="top"/>
      <protection/>
    </xf>
    <xf numFmtId="0" fontId="6" fillId="0" borderId="0" xfId="0" applyFont="1" applyFill="1" applyBorder="1" applyAlignment="1" applyProtection="1">
      <alignment vertical="top" wrapText="1"/>
      <protection/>
    </xf>
    <xf numFmtId="0" fontId="7" fillId="0" borderId="0" xfId="0" applyFont="1" applyFill="1" applyBorder="1" applyAlignment="1" applyProtection="1">
      <alignment vertical="top"/>
      <protection/>
    </xf>
    <xf numFmtId="0" fontId="6" fillId="0" borderId="0" xfId="0" applyFont="1" applyFill="1" applyBorder="1" applyAlignment="1" applyProtection="1">
      <alignment horizontal="center" vertical="top"/>
      <protection/>
    </xf>
    <xf numFmtId="4" fontId="6" fillId="0" borderId="0" xfId="0" applyNumberFormat="1" applyFont="1" applyFill="1" applyBorder="1" applyAlignment="1" applyProtection="1">
      <alignment horizontal="center" vertical="top"/>
      <protection/>
    </xf>
    <xf numFmtId="217" fontId="6" fillId="0" borderId="0" xfId="61" applyNumberFormat="1" applyFont="1" applyFill="1" applyBorder="1" applyAlignment="1" applyProtection="1">
      <alignment horizontal="center" vertical="top" wrapText="1"/>
      <protection/>
    </xf>
    <xf numFmtId="217" fontId="6" fillId="0" borderId="0" xfId="0" applyNumberFormat="1" applyFont="1" applyFill="1" applyBorder="1" applyAlignment="1" applyProtection="1">
      <alignment horizontal="center" vertical="top" wrapText="1"/>
      <protection/>
    </xf>
    <xf numFmtId="4" fontId="6" fillId="0" borderId="0" xfId="0" applyNumberFormat="1" applyFont="1" applyFill="1" applyBorder="1" applyAlignment="1" applyProtection="1">
      <alignment horizontal="right" vertical="top"/>
      <protection/>
    </xf>
    <xf numFmtId="217" fontId="6" fillId="0" borderId="0" xfId="0" applyNumberFormat="1" applyFont="1" applyFill="1" applyBorder="1" applyAlignment="1" applyProtection="1">
      <alignment horizontal="right" vertical="top" wrapText="1"/>
      <protection/>
    </xf>
    <xf numFmtId="0" fontId="6" fillId="0" borderId="0" xfId="0" applyFont="1" applyFill="1" applyBorder="1" applyAlignment="1" applyProtection="1">
      <alignment horizontal="justify" vertical="top"/>
      <protection/>
    </xf>
    <xf numFmtId="16" fontId="6" fillId="0" borderId="0" xfId="0" applyNumberFormat="1" applyFont="1" applyFill="1" applyBorder="1" applyAlignment="1" applyProtection="1">
      <alignment horizontal="justify" vertical="top"/>
      <protection/>
    </xf>
    <xf numFmtId="0" fontId="9" fillId="0" borderId="0" xfId="0" applyFont="1" applyFill="1" applyBorder="1" applyAlignment="1" applyProtection="1">
      <alignment vertical="top" wrapText="1"/>
      <protection/>
    </xf>
    <xf numFmtId="0" fontId="6" fillId="0" borderId="0" xfId="61" applyNumberFormat="1" applyFont="1" applyFill="1" applyBorder="1" applyAlignment="1" applyProtection="1">
      <alignment horizontal="right"/>
      <protection/>
    </xf>
    <xf numFmtId="0" fontId="6" fillId="0" borderId="0" xfId="0" applyFont="1" applyFill="1" applyBorder="1" applyAlignment="1" applyProtection="1">
      <alignment horizontal="justify" wrapText="1"/>
      <protection/>
    </xf>
    <xf numFmtId="0" fontId="9" fillId="0"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center" vertical="center"/>
      <protection/>
    </xf>
    <xf numFmtId="0" fontId="6" fillId="0" borderId="0" xfId="0" applyNumberFormat="1" applyFont="1" applyFill="1" applyBorder="1" applyAlignment="1" applyProtection="1">
      <alignment horizontal="justify" vertical="top"/>
      <protection/>
    </xf>
    <xf numFmtId="49" fontId="7" fillId="0" borderId="0" xfId="0" applyNumberFormat="1" applyFont="1" applyFill="1" applyBorder="1" applyAlignment="1" applyProtection="1">
      <alignment horizontal="justify" vertical="top"/>
      <protection/>
    </xf>
    <xf numFmtId="16" fontId="7" fillId="0" borderId="0" xfId="0" applyNumberFormat="1" applyFont="1" applyFill="1" applyBorder="1" applyAlignment="1" applyProtection="1">
      <alignment horizontal="right" vertical="top"/>
      <protection/>
    </xf>
    <xf numFmtId="0" fontId="6" fillId="0" borderId="0" xfId="0" applyFont="1" applyFill="1" applyBorder="1" applyAlignment="1" applyProtection="1">
      <alignment horizontal="center" vertical="justify" wrapText="1"/>
      <protection/>
    </xf>
    <xf numFmtId="4" fontId="6" fillId="0" borderId="0" xfId="0" applyNumberFormat="1" applyFont="1" applyFill="1" applyBorder="1" applyAlignment="1" applyProtection="1">
      <alignment horizontal="right"/>
      <protection/>
    </xf>
    <xf numFmtId="217" fontId="7" fillId="0" borderId="0" xfId="0" applyNumberFormat="1" applyFont="1" applyFill="1" applyBorder="1" applyAlignment="1" applyProtection="1">
      <alignment horizontal="right"/>
      <protection/>
    </xf>
    <xf numFmtId="16" fontId="7" fillId="0" borderId="0" xfId="0" applyNumberFormat="1" applyFont="1" applyFill="1" applyBorder="1" applyAlignment="1" applyProtection="1">
      <alignment horizontal="justify" vertical="top"/>
      <protection/>
    </xf>
    <xf numFmtId="16" fontId="14" fillId="0" borderId="0" xfId="0" applyNumberFormat="1" applyFont="1" applyFill="1" applyBorder="1" applyAlignment="1" applyProtection="1">
      <alignment horizontal="justify" vertical="top"/>
      <protection/>
    </xf>
    <xf numFmtId="0" fontId="13" fillId="0" borderId="0" xfId="0" applyFont="1" applyFill="1" applyBorder="1" applyAlignment="1" applyProtection="1">
      <alignment horizontal="justify" vertical="top" wrapText="1"/>
      <protection/>
    </xf>
    <xf numFmtId="0" fontId="14" fillId="0" borderId="0" xfId="0" applyFont="1" applyFill="1" applyBorder="1" applyAlignment="1" applyProtection="1">
      <alignment horizontal="center"/>
      <protection/>
    </xf>
    <xf numFmtId="217" fontId="14" fillId="0" borderId="0" xfId="0" applyNumberFormat="1" applyFont="1" applyFill="1" applyBorder="1" applyAlignment="1" applyProtection="1">
      <alignment horizontal="right"/>
      <protection/>
    </xf>
    <xf numFmtId="217" fontId="6" fillId="0" borderId="0" xfId="0" applyNumberFormat="1" applyFont="1" applyFill="1" applyBorder="1" applyAlignment="1" applyProtection="1">
      <alignment/>
      <protection/>
    </xf>
    <xf numFmtId="49" fontId="6" fillId="0" borderId="0" xfId="0" applyNumberFormat="1" applyFont="1" applyFill="1" applyBorder="1" applyAlignment="1" applyProtection="1">
      <alignment horizontal="justify" vertical="top"/>
      <protection/>
    </xf>
    <xf numFmtId="217" fontId="7" fillId="0" borderId="0" xfId="0" applyNumberFormat="1" applyFont="1" applyFill="1" applyBorder="1" applyAlignment="1" applyProtection="1">
      <alignment horizontal="right" vertical="top" wrapText="1"/>
      <protection/>
    </xf>
    <xf numFmtId="0" fontId="7" fillId="0" borderId="0" xfId="0" applyNumberFormat="1" applyFont="1" applyFill="1" applyBorder="1" applyAlignment="1" applyProtection="1">
      <alignment horizontal="justify" vertical="top"/>
      <protection/>
    </xf>
    <xf numFmtId="0" fontId="7" fillId="0" borderId="0" xfId="0" applyFont="1" applyFill="1" applyBorder="1" applyAlignment="1" applyProtection="1">
      <alignment horizontal="left" vertical="top"/>
      <protection/>
    </xf>
    <xf numFmtId="0" fontId="12" fillId="0" borderId="0" xfId="0" applyNumberFormat="1" applyFont="1" applyFill="1" applyBorder="1" applyAlignment="1" applyProtection="1">
      <alignment horizontal="justify" vertical="top"/>
      <protection/>
    </xf>
    <xf numFmtId="0" fontId="6" fillId="0" borderId="0" xfId="0" applyFont="1" applyFill="1" applyBorder="1" applyAlignment="1" applyProtection="1">
      <alignment horizontal="justify"/>
      <protection/>
    </xf>
    <xf numFmtId="0" fontId="23" fillId="0" borderId="0" xfId="0" applyNumberFormat="1" applyFont="1" applyFill="1" applyAlignment="1" applyProtection="1">
      <alignment horizontal="justify" vertical="top" wrapText="1"/>
      <protection/>
    </xf>
    <xf numFmtId="0" fontId="7" fillId="0" borderId="0" xfId="0" applyFont="1" applyFill="1" applyBorder="1" applyAlignment="1" applyProtection="1">
      <alignment horizontal="center" vertical="top"/>
      <protection/>
    </xf>
    <xf numFmtId="0" fontId="7" fillId="0" borderId="0" xfId="0" applyFont="1" applyFill="1" applyBorder="1" applyAlignment="1" applyProtection="1">
      <alignment horizontal="justify" vertical="top" wrapText="1"/>
      <protection/>
    </xf>
    <xf numFmtId="40" fontId="6" fillId="0" borderId="0" xfId="61" applyFont="1" applyFill="1" applyBorder="1" applyAlignment="1" applyProtection="1">
      <alignment horizontal="center" vertical="top" wrapText="1"/>
      <protection/>
    </xf>
    <xf numFmtId="0" fontId="6" fillId="0" borderId="0" xfId="0" applyFont="1" applyFill="1" applyBorder="1" applyAlignment="1" applyProtection="1">
      <alignment horizontal="right" vertical="top"/>
      <protection/>
    </xf>
    <xf numFmtId="40" fontId="6" fillId="0" borderId="0" xfId="61" applyFont="1" applyFill="1" applyBorder="1" applyAlignment="1" applyProtection="1">
      <alignment horizontal="right" vertical="top" wrapText="1"/>
      <protection/>
    </xf>
    <xf numFmtId="40" fontId="6" fillId="0" borderId="0" xfId="61" applyFont="1" applyFill="1" applyBorder="1" applyAlignment="1" applyProtection="1">
      <alignment horizontal="right" vertical="top"/>
      <protection/>
    </xf>
    <xf numFmtId="217" fontId="7" fillId="0" borderId="0" xfId="0" applyNumberFormat="1" applyFont="1" applyFill="1" applyBorder="1" applyAlignment="1" applyProtection="1">
      <alignment horizontal="right" vertical="top"/>
      <protection/>
    </xf>
    <xf numFmtId="217" fontId="6" fillId="0" borderId="0" xfId="0" applyNumberFormat="1" applyFont="1" applyFill="1" applyBorder="1" applyAlignment="1" applyProtection="1">
      <alignment horizontal="right" vertical="top"/>
      <protection/>
    </xf>
    <xf numFmtId="0" fontId="16" fillId="0" borderId="0" xfId="0" applyFont="1" applyFill="1" applyBorder="1" applyAlignment="1" applyProtection="1">
      <alignment horizontal="center" vertical="top"/>
      <protection/>
    </xf>
    <xf numFmtId="0" fontId="17" fillId="0" borderId="0" xfId="0" applyFont="1" applyFill="1" applyBorder="1" applyAlignment="1" applyProtection="1">
      <alignment horizontal="justify" vertical="top" wrapText="1"/>
      <protection/>
    </xf>
    <xf numFmtId="40" fontId="17" fillId="0" borderId="0" xfId="61" applyFont="1" applyFill="1" applyBorder="1" applyAlignment="1" applyProtection="1">
      <alignment horizontal="right" vertical="top"/>
      <protection/>
    </xf>
    <xf numFmtId="217" fontId="17" fillId="0" borderId="0" xfId="0" applyNumberFormat="1" applyFont="1" applyFill="1" applyBorder="1" applyAlignment="1" applyProtection="1">
      <alignment horizontal="right" vertical="top"/>
      <protection/>
    </xf>
    <xf numFmtId="4" fontId="71" fillId="0" borderId="0" xfId="61" applyNumberFormat="1" applyFont="1" applyFill="1" applyBorder="1" applyAlignment="1" applyProtection="1">
      <alignment horizontal="right"/>
      <protection/>
    </xf>
    <xf numFmtId="217" fontId="71" fillId="0" borderId="0" xfId="61" applyNumberFormat="1" applyFont="1" applyFill="1" applyBorder="1" applyAlignment="1" applyProtection="1">
      <alignment horizontal="right"/>
      <protection/>
    </xf>
    <xf numFmtId="49" fontId="6" fillId="0" borderId="0" xfId="0" applyNumberFormat="1" applyFont="1" applyFill="1" applyBorder="1" applyAlignment="1" applyProtection="1">
      <alignment horizontal="left" vertical="top"/>
      <protection/>
    </xf>
    <xf numFmtId="0" fontId="7" fillId="0" borderId="0" xfId="0" applyFont="1" applyFill="1" applyBorder="1" applyAlignment="1" applyProtection="1">
      <alignment horizontal="center"/>
      <protection/>
    </xf>
    <xf numFmtId="4" fontId="71" fillId="0" borderId="0" xfId="0" applyNumberFormat="1" applyFont="1" applyFill="1" applyBorder="1" applyAlignment="1" applyProtection="1">
      <alignment horizontal="right"/>
      <protection/>
    </xf>
    <xf numFmtId="0" fontId="24" fillId="0" borderId="0" xfId="0" applyFont="1" applyFill="1" applyBorder="1" applyAlignment="1" applyProtection="1">
      <alignment horizontal="left" vertical="top"/>
      <protection/>
    </xf>
    <xf numFmtId="0" fontId="24" fillId="0" borderId="0" xfId="0" applyFont="1" applyFill="1" applyBorder="1" applyAlignment="1" applyProtection="1">
      <alignment vertical="top"/>
      <protection/>
    </xf>
    <xf numFmtId="0" fontId="6" fillId="0" borderId="0" xfId="0" applyFont="1" applyFill="1" applyBorder="1" applyAlignment="1" applyProtection="1">
      <alignment horizontal="center" vertical="top" wrapText="1"/>
      <protection/>
    </xf>
    <xf numFmtId="4" fontId="6" fillId="0" borderId="0" xfId="0" applyNumberFormat="1" applyFont="1" applyFill="1" applyBorder="1" applyAlignment="1" applyProtection="1">
      <alignment horizontal="center" vertical="top" wrapText="1"/>
      <protection/>
    </xf>
    <xf numFmtId="0" fontId="23" fillId="0" borderId="0" xfId="0" applyFont="1" applyFill="1" applyAlignment="1" applyProtection="1">
      <alignment horizontal="left" vertical="top" wrapText="1"/>
      <protection/>
    </xf>
    <xf numFmtId="49" fontId="6" fillId="0" borderId="0" xfId="0" applyNumberFormat="1" applyFont="1" applyFill="1" applyBorder="1" applyAlignment="1" applyProtection="1">
      <alignment horizontal="left" vertical="top" wrapText="1"/>
      <protection/>
    </xf>
    <xf numFmtId="0" fontId="23" fillId="0" borderId="0" xfId="0" applyFont="1" applyFill="1" applyAlignment="1" applyProtection="1">
      <alignment horizontal="justify" vertical="top" wrapText="1"/>
      <protection/>
    </xf>
    <xf numFmtId="0" fontId="23" fillId="0" borderId="0" xfId="0" applyFont="1" applyFill="1" applyAlignment="1" applyProtection="1">
      <alignment horizontal="right" vertical="top" wrapText="1"/>
      <protection/>
    </xf>
    <xf numFmtId="4" fontId="72" fillId="0" borderId="0" xfId="0" applyNumberFormat="1" applyFont="1" applyFill="1" applyAlignment="1" applyProtection="1">
      <alignment horizontal="right" wrapText="1"/>
      <protection/>
    </xf>
    <xf numFmtId="0" fontId="6" fillId="0" borderId="0" xfId="0" applyFont="1" applyFill="1" applyAlignment="1" applyProtection="1">
      <alignment horizontal="center" wrapText="1"/>
      <protection/>
    </xf>
    <xf numFmtId="0" fontId="6" fillId="0" borderId="0" xfId="0" applyFont="1" applyFill="1" applyAlignment="1" applyProtection="1">
      <alignment horizontal="left" vertical="top" wrapText="1"/>
      <protection/>
    </xf>
    <xf numFmtId="4" fontId="23" fillId="0" borderId="0" xfId="0" applyNumberFormat="1" applyFont="1" applyFill="1" applyAlignment="1" applyProtection="1">
      <alignment horizontal="right"/>
      <protection/>
    </xf>
    <xf numFmtId="4" fontId="72" fillId="0" borderId="0" xfId="0" applyNumberFormat="1" applyFont="1" applyFill="1" applyAlignment="1" applyProtection="1">
      <alignment horizontal="right"/>
      <protection/>
    </xf>
    <xf numFmtId="0" fontId="6" fillId="0" borderId="0" xfId="0" applyFont="1" applyFill="1" applyBorder="1" applyAlignment="1" applyProtection="1">
      <alignment horizontal="left" vertical="top"/>
      <protection/>
    </xf>
    <xf numFmtId="4" fontId="71" fillId="0" borderId="0" xfId="0" applyNumberFormat="1" applyFont="1" applyFill="1" applyBorder="1" applyAlignment="1" applyProtection="1">
      <alignment horizontal="center" vertical="top" wrapText="1"/>
      <protection/>
    </xf>
    <xf numFmtId="0" fontId="6" fillId="0" borderId="0" xfId="0" applyFont="1" applyFill="1" applyBorder="1" applyAlignment="1" applyProtection="1">
      <alignment horizontal="center" wrapText="1"/>
      <protection/>
    </xf>
    <xf numFmtId="4" fontId="71" fillId="0" borderId="0" xfId="0" applyNumberFormat="1" applyFont="1" applyFill="1" applyBorder="1" applyAlignment="1" applyProtection="1">
      <alignment horizontal="right" wrapText="1"/>
      <protection/>
    </xf>
    <xf numFmtId="0" fontId="6" fillId="0" borderId="0" xfId="0" applyFont="1" applyFill="1" applyBorder="1" applyAlignment="1" applyProtection="1">
      <alignment horizontal="left" vertical="top" wrapText="1"/>
      <protection/>
    </xf>
    <xf numFmtId="0" fontId="6" fillId="0" borderId="0" xfId="0" applyFont="1" applyAlignment="1" applyProtection="1">
      <alignment horizontal="justify" vertical="top"/>
      <protection/>
    </xf>
    <xf numFmtId="0" fontId="7" fillId="0" borderId="0" xfId="0" applyFont="1" applyFill="1" applyAlignment="1" applyProtection="1">
      <alignment horizontal="left" vertical="top" wrapText="1"/>
      <protection/>
    </xf>
    <xf numFmtId="0" fontId="7" fillId="0" borderId="0" xfId="0" applyFont="1" applyFill="1" applyAlignment="1" applyProtection="1">
      <alignment horizontal="justify" vertical="top"/>
      <protection/>
    </xf>
    <xf numFmtId="0" fontId="7" fillId="0" borderId="0" xfId="0" applyFont="1" applyFill="1" applyAlignment="1" applyProtection="1">
      <alignment horizontal="justify" vertical="top" wrapText="1"/>
      <protection/>
    </xf>
    <xf numFmtId="0" fontId="6" fillId="0" borderId="0" xfId="0" applyFont="1" applyAlignment="1" applyProtection="1">
      <alignment horizontal="left" vertical="top"/>
      <protection/>
    </xf>
    <xf numFmtId="0" fontId="71" fillId="0" borderId="0" xfId="0" applyFont="1" applyAlignment="1" applyProtection="1">
      <alignment horizontal="left" vertical="top"/>
      <protection/>
    </xf>
    <xf numFmtId="0" fontId="6" fillId="0" borderId="0" xfId="0" applyFont="1" applyFill="1" applyAlignment="1" applyProtection="1">
      <alignment horizontal="left" vertical="top"/>
      <protection/>
    </xf>
    <xf numFmtId="0" fontId="6" fillId="0" borderId="0" xfId="0" applyFont="1" applyFill="1" applyAlignment="1" applyProtection="1">
      <alignment horizontal="center"/>
      <protection/>
    </xf>
    <xf numFmtId="3" fontId="6" fillId="0" borderId="0" xfId="0" applyNumberFormat="1" applyFont="1" applyFill="1" applyAlignment="1" applyProtection="1">
      <alignment/>
      <protection/>
    </xf>
    <xf numFmtId="4" fontId="6" fillId="0" borderId="0" xfId="0" applyNumberFormat="1" applyFont="1" applyFill="1" applyAlignment="1" applyProtection="1">
      <alignment/>
      <protection/>
    </xf>
    <xf numFmtId="0" fontId="6" fillId="0" borderId="0" xfId="0" applyFont="1" applyFill="1" applyAlignment="1">
      <alignment/>
    </xf>
    <xf numFmtId="0" fontId="6" fillId="0" borderId="0" xfId="0" applyFont="1" applyFill="1" applyAlignment="1" applyProtection="1">
      <alignment/>
      <protection/>
    </xf>
    <xf numFmtId="0" fontId="6" fillId="0" borderId="0" xfId="0" applyFont="1" applyFill="1" applyAlignment="1" applyProtection="1">
      <alignment horizontal="justify"/>
      <protection/>
    </xf>
    <xf numFmtId="4" fontId="6" fillId="0" borderId="0" xfId="0" applyNumberFormat="1" applyFont="1" applyFill="1" applyAlignment="1" applyProtection="1">
      <alignment/>
      <protection/>
    </xf>
    <xf numFmtId="0" fontId="6" fillId="0" borderId="0" xfId="0" applyFont="1" applyFill="1" applyBorder="1" applyAlignment="1" applyProtection="1">
      <alignment horizontal="right"/>
      <protection/>
    </xf>
    <xf numFmtId="0" fontId="6" fillId="0" borderId="0" xfId="0" applyFont="1" applyFill="1" applyAlignment="1" applyProtection="1">
      <alignment horizontal="justify" vertical="top"/>
      <protection/>
    </xf>
    <xf numFmtId="0" fontId="26" fillId="0" borderId="0" xfId="0" applyFont="1" applyAlignment="1" applyProtection="1">
      <alignment horizontal="justify" vertical="top"/>
      <protection/>
    </xf>
    <xf numFmtId="0" fontId="23" fillId="0" borderId="0" xfId="0" applyFont="1" applyFill="1" applyAlignment="1" applyProtection="1">
      <alignment horizontal="right" wrapText="1"/>
      <protection/>
    </xf>
    <xf numFmtId="0" fontId="71" fillId="0" borderId="0" xfId="0" applyFont="1" applyFill="1" applyBorder="1" applyAlignment="1" applyProtection="1">
      <alignment horizontal="right" wrapText="1"/>
      <protection/>
    </xf>
    <xf numFmtId="0" fontId="7" fillId="0" borderId="0" xfId="0" applyFont="1" applyFill="1" applyBorder="1" applyAlignment="1" applyProtection="1">
      <alignment horizontal="left" vertical="top" wrapText="1"/>
      <protection/>
    </xf>
    <xf numFmtId="49" fontId="7" fillId="0" borderId="0" xfId="0" applyNumberFormat="1" applyFont="1" applyFill="1" applyBorder="1" applyAlignment="1" applyProtection="1">
      <alignment horizontal="left" vertical="top" wrapText="1"/>
      <protection/>
    </xf>
    <xf numFmtId="49" fontId="7" fillId="0" borderId="0" xfId="0" applyNumberFormat="1" applyFont="1" applyFill="1" applyBorder="1" applyAlignment="1" applyProtection="1">
      <alignment horizontal="left" vertical="top"/>
      <protection/>
    </xf>
    <xf numFmtId="0" fontId="7" fillId="0" borderId="0" xfId="0" applyFont="1" applyFill="1" applyBorder="1" applyAlignment="1" applyProtection="1">
      <alignment horizontal="center" wrapText="1"/>
      <protection/>
    </xf>
    <xf numFmtId="4" fontId="73" fillId="0" borderId="0" xfId="0" applyNumberFormat="1" applyFont="1" applyFill="1" applyBorder="1" applyAlignment="1" applyProtection="1">
      <alignment horizontal="right"/>
      <protection/>
    </xf>
    <xf numFmtId="217" fontId="73" fillId="0" borderId="0" xfId="61" applyNumberFormat="1" applyFont="1" applyFill="1" applyBorder="1" applyAlignment="1" applyProtection="1">
      <alignment horizontal="right"/>
      <protection/>
    </xf>
    <xf numFmtId="0" fontId="73" fillId="0" borderId="0" xfId="0" applyFont="1" applyFill="1" applyBorder="1" applyAlignment="1" applyProtection="1">
      <alignment horizontal="right" wrapText="1"/>
      <protection/>
    </xf>
    <xf numFmtId="4" fontId="73" fillId="0" borderId="0" xfId="0" applyNumberFormat="1" applyFont="1" applyFill="1" applyBorder="1" applyAlignment="1" applyProtection="1">
      <alignment horizontal="right" wrapText="1"/>
      <protection/>
    </xf>
    <xf numFmtId="4" fontId="71" fillId="0" borderId="0" xfId="61" applyNumberFormat="1" applyFont="1" applyFill="1" applyBorder="1" applyAlignment="1">
      <alignment horizontal="right"/>
    </xf>
    <xf numFmtId="217" fontId="71" fillId="0" borderId="0" xfId="61" applyNumberFormat="1" applyFont="1" applyFill="1" applyBorder="1" applyAlignment="1">
      <alignment horizontal="right"/>
    </xf>
    <xf numFmtId="0" fontId="23" fillId="0" borderId="0" xfId="0" applyFont="1" applyFill="1" applyAlignment="1" applyProtection="1">
      <alignment horizontal="center" vertical="top" wrapText="1"/>
      <protection/>
    </xf>
    <xf numFmtId="4" fontId="23" fillId="0" borderId="0" xfId="0" applyNumberFormat="1" applyFont="1" applyFill="1" applyAlignment="1" applyProtection="1">
      <alignment horizontal="right" wrapText="1"/>
      <protection/>
    </xf>
    <xf numFmtId="0" fontId="23" fillId="0" borderId="0" xfId="0" applyFont="1" applyFill="1" applyAlignment="1" applyProtection="1">
      <alignment horizontal="justify" vertical="top" wrapText="1"/>
      <protection/>
    </xf>
    <xf numFmtId="0" fontId="23" fillId="0" borderId="0" xfId="0" applyFont="1" applyFill="1" applyAlignment="1" applyProtection="1">
      <alignment horizontal="center" wrapText="1"/>
      <protection/>
    </xf>
    <xf numFmtId="0" fontId="23" fillId="0" borderId="0" xfId="0" applyFont="1" applyFill="1" applyAlignment="1" applyProtection="1">
      <alignment horizontal="left" vertical="top"/>
      <protection/>
    </xf>
    <xf numFmtId="4" fontId="6" fillId="0" borderId="0" xfId="0" applyNumberFormat="1" applyFont="1" applyFill="1" applyAlignment="1" applyProtection="1">
      <alignment horizontal="right"/>
      <protection/>
    </xf>
    <xf numFmtId="4" fontId="6" fillId="0" borderId="0" xfId="0" applyNumberFormat="1" applyFont="1" applyFill="1" applyBorder="1" applyAlignment="1" applyProtection="1">
      <alignment horizontal="right" wrapText="1"/>
      <protection/>
    </xf>
    <xf numFmtId="186" fontId="71" fillId="0" borderId="0" xfId="61" applyNumberFormat="1" applyFont="1" applyFill="1" applyBorder="1" applyAlignment="1" applyProtection="1">
      <alignment horizontal="right"/>
      <protection/>
    </xf>
    <xf numFmtId="0" fontId="23" fillId="0" borderId="0" xfId="0" applyFont="1" applyAlignment="1" applyProtection="1">
      <alignment horizontal="center"/>
      <protection/>
    </xf>
    <xf numFmtId="4" fontId="6" fillId="0" borderId="0" xfId="0" applyNumberFormat="1" applyFont="1" applyAlignment="1" applyProtection="1">
      <alignment horizontal="right" wrapText="1"/>
      <protection/>
    </xf>
    <xf numFmtId="0" fontId="23" fillId="0" borderId="0" xfId="0" applyFont="1" applyFill="1" applyAlignment="1" applyProtection="1">
      <alignment horizontal="justify" wrapText="1"/>
      <protection/>
    </xf>
    <xf numFmtId="4" fontId="6" fillId="0" borderId="0" xfId="0" applyNumberFormat="1" applyFont="1" applyFill="1" applyAlignment="1" applyProtection="1">
      <alignment wrapText="1"/>
      <protection/>
    </xf>
    <xf numFmtId="0" fontId="71" fillId="0" borderId="0" xfId="0" applyFont="1" applyFill="1" applyBorder="1" applyAlignment="1">
      <alignment horizontal="justify"/>
    </xf>
    <xf numFmtId="0" fontId="24" fillId="0" borderId="0" xfId="0" applyFont="1" applyFill="1" applyAlignment="1" applyProtection="1">
      <alignment horizontal="justify" vertical="top" wrapText="1"/>
      <protection/>
    </xf>
    <xf numFmtId="0" fontId="23" fillId="0" borderId="0" xfId="0" applyFont="1" applyFill="1" applyAlignment="1" applyProtection="1">
      <alignment horizontal="center" vertical="center" wrapText="1"/>
      <protection/>
    </xf>
    <xf numFmtId="0" fontId="29" fillId="0" borderId="0" xfId="0" applyFont="1" applyFill="1" applyAlignment="1" applyProtection="1">
      <alignment/>
      <protection/>
    </xf>
    <xf numFmtId="0" fontId="29" fillId="0" borderId="0" xfId="0" applyFont="1" applyFill="1" applyAlignment="1" applyProtection="1">
      <alignment vertical="top"/>
      <protection/>
    </xf>
    <xf numFmtId="0" fontId="6" fillId="0" borderId="0" xfId="0" applyNumberFormat="1" applyFont="1" applyFill="1" applyAlignment="1" applyProtection="1">
      <alignment/>
      <protection/>
    </xf>
    <xf numFmtId="3" fontId="6" fillId="0" borderId="0" xfId="0" applyNumberFormat="1" applyFont="1" applyFill="1" applyBorder="1" applyAlignment="1" applyProtection="1">
      <alignment horizontal="right" vertical="top" wrapText="1"/>
      <protection/>
    </xf>
    <xf numFmtId="3" fontId="6" fillId="0" borderId="0" xfId="0" applyNumberFormat="1" applyFont="1" applyFill="1" applyBorder="1" applyAlignment="1" applyProtection="1">
      <alignment horizontal="right" wrapText="1"/>
      <protection/>
    </xf>
    <xf numFmtId="6" fontId="71" fillId="0" borderId="0" xfId="0" applyNumberFormat="1" applyFont="1" applyFill="1" applyBorder="1" applyAlignment="1">
      <alignment horizontal="justify"/>
    </xf>
    <xf numFmtId="4" fontId="6" fillId="0" borderId="0" xfId="0" applyNumberFormat="1" applyFont="1" applyFill="1" applyAlignment="1" applyProtection="1">
      <alignment horizontal="center" wrapText="1"/>
      <protection/>
    </xf>
    <xf numFmtId="0" fontId="6" fillId="0" borderId="0" xfId="0" applyFont="1" applyFill="1" applyAlignment="1" applyProtection="1">
      <alignment horizontal="justify" wrapText="1"/>
      <protection/>
    </xf>
    <xf numFmtId="4" fontId="6" fillId="0" borderId="0" xfId="0" applyNumberFormat="1" applyFont="1" applyFill="1" applyBorder="1" applyAlignment="1" applyProtection="1">
      <alignment horizontal="center" wrapText="1"/>
      <protection/>
    </xf>
    <xf numFmtId="0" fontId="6" fillId="0" borderId="0" xfId="0" applyFont="1" applyFill="1" applyBorder="1" applyAlignment="1" applyProtection="1">
      <alignment horizontal="right" wrapText="1"/>
      <protection/>
    </xf>
    <xf numFmtId="0" fontId="7" fillId="0" borderId="0" xfId="0" applyFont="1" applyFill="1" applyAlignment="1" applyProtection="1">
      <alignment horizontal="left" vertical="top"/>
      <protection/>
    </xf>
    <xf numFmtId="0" fontId="7" fillId="0" borderId="0" xfId="0" applyFont="1" applyFill="1" applyBorder="1" applyAlignment="1" applyProtection="1">
      <alignment horizontal="right" wrapText="1"/>
      <protection/>
    </xf>
    <xf numFmtId="0" fontId="7"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7" fillId="0" borderId="0" xfId="0" applyFont="1" applyFill="1" applyBorder="1" applyAlignment="1">
      <alignment horizontal="left" vertical="top"/>
    </xf>
    <xf numFmtId="0" fontId="7" fillId="0" borderId="0" xfId="0" applyFont="1" applyFill="1" applyBorder="1" applyAlignment="1">
      <alignment horizontal="justify" vertical="top" wrapText="1"/>
    </xf>
    <xf numFmtId="217" fontId="7" fillId="0" borderId="0" xfId="0" applyNumberFormat="1" applyFont="1" applyFill="1" applyBorder="1" applyAlignment="1">
      <alignment horizontal="right"/>
    </xf>
    <xf numFmtId="49" fontId="7" fillId="0" borderId="0" xfId="0" applyNumberFormat="1" applyFont="1" applyFill="1" applyBorder="1" applyAlignment="1">
      <alignment horizontal="left" vertical="top" wrapText="1"/>
    </xf>
    <xf numFmtId="0" fontId="31" fillId="0" borderId="0" xfId="0" applyFont="1" applyAlignment="1">
      <alignment/>
    </xf>
    <xf numFmtId="0" fontId="31" fillId="0" borderId="0" xfId="0" applyFont="1" applyBorder="1" applyAlignment="1">
      <alignment/>
    </xf>
    <xf numFmtId="0" fontId="30" fillId="0" borderId="10" xfId="0" applyFont="1" applyBorder="1" applyAlignment="1" applyProtection="1">
      <alignment horizontal="justify" vertical="center" wrapText="1"/>
      <protection/>
    </xf>
    <xf numFmtId="0" fontId="31" fillId="0" borderId="10" xfId="0" applyFont="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xf>
    <xf numFmtId="0" fontId="31" fillId="0" borderId="10" xfId="0" applyFont="1" applyBorder="1" applyAlignment="1" applyProtection="1">
      <alignment horizontal="justify" vertical="center" wrapText="1"/>
      <protection/>
    </xf>
    <xf numFmtId="0" fontId="30" fillId="0" borderId="10" xfId="0" applyFont="1" applyBorder="1" applyAlignment="1" applyProtection="1">
      <alignment horizontal="right" vertical="center" wrapText="1"/>
      <protection/>
    </xf>
    <xf numFmtId="0" fontId="31" fillId="0" borderId="10" xfId="0" applyFont="1" applyBorder="1" applyAlignment="1" applyProtection="1">
      <alignment vertical="top" wrapText="1"/>
      <protection/>
    </xf>
    <xf numFmtId="0" fontId="30" fillId="0" borderId="10" xfId="0" applyFont="1" applyBorder="1" applyAlignment="1" applyProtection="1">
      <alignment horizontal="left" vertical="center" wrapText="1"/>
      <protection/>
    </xf>
    <xf numFmtId="0" fontId="31" fillId="0" borderId="0" xfId="0" applyFont="1" applyBorder="1" applyAlignment="1" applyProtection="1">
      <alignment vertical="center" wrapText="1"/>
      <protection/>
    </xf>
    <xf numFmtId="0" fontId="30" fillId="0" borderId="10" xfId="0" applyFont="1" applyFill="1" applyBorder="1" applyAlignment="1" applyProtection="1">
      <alignment horizontal="justify" vertical="top" wrapText="1"/>
      <protection/>
    </xf>
    <xf numFmtId="0" fontId="6" fillId="0" borderId="0" xfId="0" applyFont="1" applyFill="1" applyBorder="1" applyAlignment="1">
      <alignment horizontal="center" vertical="top" wrapText="1"/>
    </xf>
    <xf numFmtId="0" fontId="23" fillId="0" borderId="0" xfId="0" applyFont="1" applyFill="1" applyAlignment="1">
      <alignment horizontal="left" vertical="top" wrapText="1"/>
    </xf>
    <xf numFmtId="217" fontId="7" fillId="0" borderId="0" xfId="0" applyNumberFormat="1" applyFont="1" applyFill="1" applyBorder="1" applyAlignment="1">
      <alignment horizontal="right"/>
    </xf>
    <xf numFmtId="49" fontId="6" fillId="0" borderId="0" xfId="0" applyNumberFormat="1" applyFont="1" applyFill="1" applyBorder="1" applyAlignment="1">
      <alignment horizontal="left" vertical="top"/>
    </xf>
    <xf numFmtId="0" fontId="6" fillId="0" borderId="0" xfId="0" applyFont="1" applyFill="1" applyBorder="1" applyAlignment="1">
      <alignment horizontal="left" vertical="top" wrapText="1"/>
    </xf>
    <xf numFmtId="0" fontId="6" fillId="0" borderId="0" xfId="0" applyFont="1" applyFill="1" applyBorder="1" applyAlignment="1">
      <alignment horizontal="right"/>
    </xf>
    <xf numFmtId="0" fontId="7" fillId="0" borderId="0" xfId="0" applyFont="1" applyFill="1" applyBorder="1" applyAlignment="1">
      <alignment horizontal="left" vertical="top" wrapText="1"/>
    </xf>
    <xf numFmtId="186" fontId="6" fillId="0" borderId="0" xfId="61" applyNumberFormat="1" applyFont="1" applyFill="1" applyBorder="1" applyAlignment="1">
      <alignment horizontal="right"/>
    </xf>
    <xf numFmtId="49" fontId="6" fillId="0" borderId="0" xfId="0" applyNumberFormat="1" applyFont="1" applyFill="1" applyBorder="1" applyAlignment="1">
      <alignment horizontal="left" vertical="top" wrapText="1"/>
    </xf>
    <xf numFmtId="0" fontId="6" fillId="0" borderId="0" xfId="0" applyFont="1" applyFill="1" applyBorder="1" applyAlignment="1">
      <alignment horizontal="center" wrapText="1"/>
    </xf>
    <xf numFmtId="4" fontId="6" fillId="0" borderId="0" xfId="0" applyNumberFormat="1" applyFont="1" applyFill="1" applyBorder="1" applyAlignment="1">
      <alignment horizontal="right" wrapText="1"/>
    </xf>
    <xf numFmtId="0" fontId="23" fillId="0" borderId="0" xfId="0" applyFont="1" applyFill="1" applyAlignment="1">
      <alignment horizontal="justify" vertical="top" wrapText="1"/>
    </xf>
    <xf numFmtId="0" fontId="23" fillId="0" borderId="0" xfId="0" applyFont="1" applyFill="1" applyAlignment="1">
      <alignment horizontal="right" wrapText="1"/>
    </xf>
    <xf numFmtId="0" fontId="23" fillId="0" borderId="0" xfId="0" applyFont="1" applyFill="1" applyAlignment="1">
      <alignment horizontal="justify" vertical="top" wrapText="1"/>
    </xf>
    <xf numFmtId="4" fontId="6" fillId="0" borderId="0" xfId="0" applyNumberFormat="1" applyFont="1" applyFill="1" applyBorder="1" applyAlignment="1" applyProtection="1">
      <alignment horizontal="center" vertical="top" wrapText="1"/>
      <protection locked="0"/>
    </xf>
    <xf numFmtId="0" fontId="6" fillId="0" borderId="0" xfId="0" applyFont="1" applyFill="1" applyBorder="1" applyAlignment="1">
      <alignment horizontal="left" vertical="top"/>
    </xf>
    <xf numFmtId="0" fontId="24" fillId="0" borderId="0" xfId="0" applyFont="1" applyFill="1" applyAlignment="1">
      <alignment horizontal="justify" vertical="top" wrapText="1"/>
    </xf>
    <xf numFmtId="0" fontId="23" fillId="0" borderId="0" xfId="0" applyFont="1" applyFill="1" applyAlignment="1">
      <alignment horizontal="right" vertical="top" wrapText="1"/>
    </xf>
    <xf numFmtId="0" fontId="23" fillId="0" borderId="0" xfId="0" applyFont="1" applyFill="1" applyAlignment="1">
      <alignment horizontal="justify" wrapText="1"/>
    </xf>
    <xf numFmtId="0" fontId="23" fillId="0" borderId="0" xfId="0" applyFont="1" applyFill="1" applyAlignment="1">
      <alignment vertical="top" wrapText="1"/>
    </xf>
    <xf numFmtId="0" fontId="23" fillId="0" borderId="0" xfId="0" applyFont="1" applyFill="1" applyAlignment="1">
      <alignment horizontal="left" wrapText="1"/>
    </xf>
    <xf numFmtId="0" fontId="6" fillId="0" borderId="0" xfId="0" applyFont="1" applyFill="1" applyAlignment="1">
      <alignment horizontal="center" wrapText="1"/>
    </xf>
    <xf numFmtId="4" fontId="6" fillId="0" borderId="0" xfId="0" applyNumberFormat="1" applyFont="1" applyFill="1" applyBorder="1" applyAlignment="1">
      <alignment horizontal="right"/>
    </xf>
    <xf numFmtId="3" fontId="6" fillId="0" borderId="0" xfId="0" applyNumberFormat="1" applyFont="1" applyFill="1" applyBorder="1" applyAlignment="1" applyProtection="1">
      <alignment horizontal="right" vertical="top" wrapText="1"/>
      <protection locked="0"/>
    </xf>
    <xf numFmtId="3" fontId="6" fillId="0" borderId="0" xfId="0" applyNumberFormat="1" applyFont="1" applyFill="1" applyBorder="1" applyAlignment="1">
      <alignment horizontal="right" wrapText="1"/>
    </xf>
    <xf numFmtId="0" fontId="6" fillId="0" borderId="0" xfId="0" applyFont="1" applyBorder="1" applyAlignment="1">
      <alignment horizontal="left" vertical="top"/>
    </xf>
    <xf numFmtId="4" fontId="6" fillId="0" borderId="0" xfId="0" applyNumberFormat="1" applyFont="1" applyFill="1" applyBorder="1" applyAlignment="1" applyProtection="1">
      <alignment horizontal="center" wrapText="1"/>
      <protection locked="0"/>
    </xf>
    <xf numFmtId="0" fontId="6" fillId="0" borderId="0" xfId="0" applyFont="1" applyBorder="1" applyAlignment="1">
      <alignment horizontal="left" vertical="top" wrapText="1"/>
    </xf>
    <xf numFmtId="0" fontId="7" fillId="0" borderId="0" xfId="0" applyFont="1" applyFill="1" applyBorder="1" applyAlignment="1" applyProtection="1">
      <alignment horizontal="justify" vertical="top" wrapText="1"/>
      <protection locked="0"/>
    </xf>
    <xf numFmtId="4" fontId="6" fillId="0" borderId="0" xfId="0" applyNumberFormat="1" applyFont="1" applyFill="1" applyBorder="1" applyAlignment="1" applyProtection="1">
      <alignment horizontal="right" wrapText="1"/>
      <protection locked="0"/>
    </xf>
    <xf numFmtId="0" fontId="7" fillId="0" borderId="0" xfId="0" applyFont="1" applyFill="1" applyBorder="1" applyAlignment="1" applyProtection="1">
      <alignment horizontal="left" vertical="top"/>
      <protection locked="0"/>
    </xf>
    <xf numFmtId="0" fontId="6" fillId="0" borderId="0" xfId="0" applyFont="1" applyFill="1" applyBorder="1" applyAlignment="1">
      <alignment horizontal="right" wrapText="1"/>
    </xf>
    <xf numFmtId="49" fontId="7" fillId="0" borderId="0" xfId="0" applyNumberFormat="1" applyFont="1" applyFill="1" applyBorder="1" applyAlignment="1">
      <alignment horizontal="left" vertical="top"/>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7" fillId="0" borderId="0" xfId="0" applyFont="1" applyAlignment="1" applyProtection="1">
      <alignment horizontal="justify" vertical="center" wrapText="1"/>
      <protection/>
    </xf>
    <xf numFmtId="0" fontId="6" fillId="0" borderId="0" xfId="0" applyFont="1" applyAlignment="1" applyProtection="1">
      <alignment horizontal="justify" vertical="center" wrapText="1"/>
      <protection/>
    </xf>
    <xf numFmtId="0" fontId="0" fillId="0" borderId="0" xfId="0" applyAlignment="1" applyProtection="1">
      <alignment/>
      <protection/>
    </xf>
    <xf numFmtId="0" fontId="31" fillId="0" borderId="0" xfId="0" applyFont="1" applyBorder="1" applyAlignment="1" applyProtection="1">
      <alignment/>
      <protection/>
    </xf>
    <xf numFmtId="217" fontId="7" fillId="0" borderId="0" xfId="0" applyNumberFormat="1" applyFont="1" applyFill="1" applyBorder="1" applyAlignment="1" applyProtection="1">
      <alignment horizontal="right"/>
      <protection/>
    </xf>
    <xf numFmtId="217" fontId="6" fillId="0" borderId="0" xfId="61" applyNumberFormat="1" applyFont="1" applyFill="1" applyBorder="1" applyAlignment="1" applyProtection="1">
      <alignment horizontal="right"/>
      <protection locked="0"/>
    </xf>
    <xf numFmtId="217" fontId="6" fillId="0" borderId="0" xfId="61" applyNumberFormat="1" applyFont="1" applyFill="1" applyBorder="1" applyAlignment="1" applyProtection="1">
      <alignment horizontal="center" vertical="top" wrapText="1"/>
      <protection locked="0"/>
    </xf>
    <xf numFmtId="217" fontId="6" fillId="0" borderId="0" xfId="61" applyNumberFormat="1" applyFont="1" applyFill="1" applyBorder="1" applyAlignment="1" applyProtection="1">
      <alignment horizontal="right" vertical="top" wrapText="1"/>
      <protection locked="0"/>
    </xf>
    <xf numFmtId="217" fontId="7" fillId="0" borderId="0" xfId="0" applyNumberFormat="1" applyFont="1" applyFill="1" applyBorder="1" applyAlignment="1" applyProtection="1">
      <alignment horizontal="right" vertical="top" wrapText="1"/>
      <protection locked="0"/>
    </xf>
    <xf numFmtId="217" fontId="71" fillId="0" borderId="0" xfId="61" applyNumberFormat="1" applyFont="1" applyFill="1" applyBorder="1" applyAlignment="1" applyProtection="1">
      <alignment horizontal="right"/>
      <protection locked="0"/>
    </xf>
    <xf numFmtId="0" fontId="6" fillId="0" borderId="0" xfId="0" applyFont="1" applyFill="1" applyBorder="1" applyAlignment="1" applyProtection="1">
      <alignment horizontal="center" vertical="top" wrapText="1"/>
      <protection locked="0"/>
    </xf>
    <xf numFmtId="4" fontId="74" fillId="0" borderId="10" xfId="0" applyNumberFormat="1" applyFont="1" applyBorder="1" applyAlignment="1" applyProtection="1">
      <alignment horizontal="right" vertical="center" wrapText="1"/>
      <protection/>
    </xf>
    <xf numFmtId="0" fontId="31" fillId="0" borderId="11" xfId="0" applyFont="1" applyBorder="1" applyAlignment="1" applyProtection="1">
      <alignment horizontal="justify" vertical="center" wrapText="1"/>
      <protection/>
    </xf>
    <xf numFmtId="0" fontId="31" fillId="0" borderId="11" xfId="0" applyFont="1" applyBorder="1" applyAlignment="1" applyProtection="1">
      <alignment horizontal="center" vertical="center" wrapText="1"/>
      <protection/>
    </xf>
    <xf numFmtId="4" fontId="31" fillId="0" borderId="11" xfId="0" applyNumberFormat="1" applyFont="1" applyBorder="1" applyAlignment="1" applyProtection="1">
      <alignment horizontal="right" vertical="center" wrapText="1"/>
      <protection/>
    </xf>
    <xf numFmtId="0" fontId="31" fillId="0" borderId="12" xfId="0" applyFont="1" applyBorder="1" applyAlignment="1" applyProtection="1">
      <alignment horizontal="center" vertical="center" wrapText="1"/>
      <protection/>
    </xf>
    <xf numFmtId="0" fontId="31" fillId="0" borderId="0" xfId="0" applyFont="1" applyBorder="1" applyAlignment="1" applyProtection="1">
      <alignment horizontal="justify" vertical="center" wrapText="1"/>
      <protection/>
    </xf>
    <xf numFmtId="0" fontId="31" fillId="0" borderId="13" xfId="0" applyFont="1" applyBorder="1" applyAlignment="1" applyProtection="1">
      <alignment horizontal="justify" vertical="center" wrapText="1"/>
      <protection/>
    </xf>
    <xf numFmtId="4" fontId="31" fillId="0" borderId="14" xfId="0" applyNumberFormat="1" applyFont="1" applyBorder="1" applyAlignment="1" applyProtection="1">
      <alignment wrapText="1"/>
      <protection/>
    </xf>
    <xf numFmtId="4" fontId="31" fillId="0" borderId="15" xfId="0" applyNumberFormat="1" applyFont="1" applyBorder="1" applyAlignment="1" applyProtection="1">
      <alignment wrapText="1"/>
      <protection/>
    </xf>
    <xf numFmtId="0" fontId="31" fillId="0" borderId="16" xfId="0" applyFont="1" applyBorder="1" applyAlignment="1" applyProtection="1">
      <alignment horizontal="justify" vertical="center" wrapText="1"/>
      <protection/>
    </xf>
    <xf numFmtId="0" fontId="31" fillId="0" borderId="17" xfId="0" applyFont="1" applyBorder="1" applyAlignment="1" applyProtection="1">
      <alignment horizontal="justify" vertical="center" wrapText="1"/>
      <protection/>
    </xf>
    <xf numFmtId="0" fontId="31" fillId="0" borderId="12" xfId="0" applyFont="1" applyBorder="1" applyAlignment="1" applyProtection="1">
      <alignment horizontal="justify" vertical="center" wrapText="1"/>
      <protection/>
    </xf>
    <xf numFmtId="0" fontId="31" fillId="0" borderId="11" xfId="0" applyFont="1" applyBorder="1" applyAlignment="1" applyProtection="1">
      <alignment wrapText="1"/>
      <protection/>
    </xf>
    <xf numFmtId="0" fontId="31" fillId="0" borderId="17" xfId="0" applyFont="1" applyBorder="1" applyAlignment="1" applyProtection="1">
      <alignment wrapText="1"/>
      <protection/>
    </xf>
    <xf numFmtId="4" fontId="31" fillId="0" borderId="11" xfId="0" applyNumberFormat="1" applyFont="1" applyBorder="1" applyAlignment="1" applyProtection="1">
      <alignment wrapText="1"/>
      <protection/>
    </xf>
    <xf numFmtId="4" fontId="31" fillId="0" borderId="17" xfId="0" applyNumberFormat="1" applyFont="1" applyBorder="1" applyAlignment="1" applyProtection="1">
      <alignment wrapText="1"/>
      <protection/>
    </xf>
    <xf numFmtId="4" fontId="74" fillId="0" borderId="12" xfId="0" applyNumberFormat="1" applyFont="1" applyBorder="1" applyAlignment="1" applyProtection="1">
      <alignment horizontal="right" vertical="center" wrapText="1"/>
      <protection/>
    </xf>
    <xf numFmtId="0" fontId="30" fillId="0" borderId="18" xfId="0" applyFont="1" applyBorder="1" applyAlignment="1" applyProtection="1">
      <alignment horizontal="right" vertical="center" wrapText="1"/>
      <protection/>
    </xf>
    <xf numFmtId="0" fontId="31" fillId="0" borderId="18" xfId="0" applyFont="1" applyBorder="1" applyAlignment="1" applyProtection="1">
      <alignment wrapText="1"/>
      <protection/>
    </xf>
    <xf numFmtId="0" fontId="30" fillId="0" borderId="19" xfId="0" applyFont="1" applyBorder="1" applyAlignment="1" applyProtection="1">
      <alignment horizontal="right" vertical="center" wrapText="1"/>
      <protection/>
    </xf>
    <xf numFmtId="0" fontId="31" fillId="0" borderId="11" xfId="0" applyFont="1" applyBorder="1" applyAlignment="1" applyProtection="1">
      <alignment horizontal="right" vertical="center" wrapText="1"/>
      <protection/>
    </xf>
    <xf numFmtId="0" fontId="31" fillId="0" borderId="18" xfId="0" applyFont="1" applyBorder="1" applyAlignment="1" applyProtection="1">
      <alignment vertical="center" wrapText="1"/>
      <protection/>
    </xf>
    <xf numFmtId="4" fontId="30" fillId="0" borderId="19" xfId="0" applyNumberFormat="1" applyFont="1" applyBorder="1" applyAlignment="1" applyProtection="1">
      <alignment horizontal="right" vertical="center" wrapText="1"/>
      <protection/>
    </xf>
    <xf numFmtId="4" fontId="30" fillId="0" borderId="20" xfId="0" applyNumberFormat="1" applyFont="1" applyBorder="1" applyAlignment="1" applyProtection="1">
      <alignment horizontal="right" vertical="center" wrapText="1"/>
      <protection/>
    </xf>
    <xf numFmtId="3" fontId="74" fillId="0" borderId="10" xfId="0" applyNumberFormat="1" applyFont="1" applyBorder="1" applyAlignment="1" applyProtection="1">
      <alignment horizontal="right" vertical="center" wrapText="1"/>
      <protection/>
    </xf>
    <xf numFmtId="3" fontId="74" fillId="0" borderId="12" xfId="0" applyNumberFormat="1" applyFont="1" applyBorder="1" applyAlignment="1" applyProtection="1">
      <alignment horizontal="right" vertical="center" wrapText="1"/>
      <protection/>
    </xf>
    <xf numFmtId="3" fontId="31" fillId="0" borderId="11" xfId="0" applyNumberFormat="1" applyFont="1" applyBorder="1" applyAlignment="1" applyProtection="1">
      <alignment horizontal="right" vertical="center" wrapText="1"/>
      <protection/>
    </xf>
    <xf numFmtId="4" fontId="31" fillId="0" borderId="11" xfId="0" applyNumberFormat="1" applyFont="1" applyBorder="1" applyAlignment="1" applyProtection="1">
      <alignment wrapText="1"/>
      <protection locked="0"/>
    </xf>
    <xf numFmtId="4" fontId="31" fillId="0" borderId="17" xfId="0" applyNumberFormat="1" applyFont="1" applyBorder="1" applyAlignment="1" applyProtection="1">
      <alignment wrapText="1"/>
      <protection locked="0"/>
    </xf>
    <xf numFmtId="4" fontId="31" fillId="0" borderId="21" xfId="0" applyNumberFormat="1" applyFont="1" applyBorder="1" applyAlignment="1" applyProtection="1">
      <alignment wrapText="1"/>
      <protection locked="0"/>
    </xf>
    <xf numFmtId="4" fontId="30" fillId="0" borderId="18" xfId="0" applyNumberFormat="1" applyFont="1" applyBorder="1" applyAlignment="1" applyProtection="1">
      <alignment vertical="center" wrapText="1"/>
      <protection/>
    </xf>
    <xf numFmtId="4" fontId="30" fillId="0" borderId="19" xfId="0" applyNumberFormat="1" applyFont="1" applyBorder="1" applyAlignment="1" applyProtection="1">
      <alignment vertical="center" wrapText="1"/>
      <protection/>
    </xf>
    <xf numFmtId="4" fontId="30" fillId="0" borderId="20" xfId="0" applyNumberFormat="1" applyFont="1" applyBorder="1" applyAlignment="1" applyProtection="1">
      <alignment vertical="center" wrapText="1"/>
      <protection/>
    </xf>
    <xf numFmtId="0" fontId="6" fillId="0" borderId="0" xfId="0" applyFont="1" applyBorder="1" applyAlignment="1" applyProtection="1">
      <alignment horizontal="justify" vertical="top"/>
      <protection/>
    </xf>
    <xf numFmtId="0" fontId="6" fillId="0" borderId="0" xfId="0" applyFont="1" applyBorder="1" applyAlignment="1" applyProtection="1">
      <alignment horizontal="justify" vertical="top" wrapText="1"/>
      <protection/>
    </xf>
    <xf numFmtId="0" fontId="20" fillId="0" borderId="0" xfId="0" applyFont="1" applyFill="1" applyBorder="1" applyAlignment="1" applyProtection="1">
      <alignment horizontal="justify" vertical="top"/>
      <protection/>
    </xf>
    <xf numFmtId="0" fontId="32" fillId="0" borderId="0" xfId="0" applyFont="1" applyFill="1" applyBorder="1" applyAlignment="1" applyProtection="1">
      <alignment horizontal="left" vertical="top"/>
      <protection/>
    </xf>
    <xf numFmtId="0" fontId="19" fillId="0" borderId="0" xfId="0" applyFont="1" applyFill="1" applyBorder="1" applyAlignment="1" applyProtection="1">
      <alignment horizontal="justify" vertical="top" wrapText="1"/>
      <protection/>
    </xf>
    <xf numFmtId="0" fontId="33" fillId="0" borderId="0" xfId="0" applyFont="1" applyFill="1" applyAlignment="1" applyProtection="1">
      <alignment horizontal="left" vertical="top" wrapText="1"/>
      <protection/>
    </xf>
    <xf numFmtId="0" fontId="20" fillId="0" borderId="0" xfId="0" applyFont="1" applyFill="1" applyBorder="1" applyAlignment="1" applyProtection="1">
      <alignment horizontal="justify" vertical="top" wrapText="1"/>
      <protection/>
    </xf>
    <xf numFmtId="0" fontId="19" fillId="0" borderId="0" xfId="0" applyFont="1" applyFill="1" applyBorder="1" applyAlignment="1" applyProtection="1">
      <alignment horizontal="left" vertical="top"/>
      <protection/>
    </xf>
    <xf numFmtId="0" fontId="19" fillId="0" borderId="0" xfId="0" applyFont="1" applyFill="1" applyBorder="1" applyAlignment="1" applyProtection="1">
      <alignment horizontal="justify" vertical="top" wrapText="1"/>
      <protection/>
    </xf>
    <xf numFmtId="0" fontId="33" fillId="0" borderId="0" xfId="0" applyFont="1" applyFill="1" applyAlignment="1" applyProtection="1">
      <alignment horizontal="left" vertical="top"/>
      <protection/>
    </xf>
    <xf numFmtId="49" fontId="19" fillId="0" borderId="0" xfId="0" applyNumberFormat="1" applyFont="1" applyFill="1" applyBorder="1" applyAlignment="1" applyProtection="1">
      <alignment horizontal="left" vertical="top" wrapText="1"/>
      <protection/>
    </xf>
    <xf numFmtId="0" fontId="34" fillId="0" borderId="0" xfId="0" applyFont="1" applyAlignment="1" applyProtection="1">
      <alignment/>
      <protection/>
    </xf>
    <xf numFmtId="217" fontId="14" fillId="0" borderId="0" xfId="61" applyNumberFormat="1" applyFont="1" applyFill="1" applyBorder="1" applyAlignment="1" applyProtection="1">
      <alignment horizontal="right"/>
      <protection/>
    </xf>
    <xf numFmtId="217" fontId="6" fillId="0" borderId="0" xfId="0" applyNumberFormat="1" applyFont="1" applyFill="1" applyBorder="1" applyAlignment="1" applyProtection="1">
      <alignment horizontal="right" wrapText="1"/>
      <protection/>
    </xf>
    <xf numFmtId="4" fontId="31" fillId="0" borderId="10" xfId="0" applyNumberFormat="1" applyFont="1" applyBorder="1" applyAlignment="1" applyProtection="1">
      <alignment horizontal="right" vertical="center" wrapText="1"/>
      <protection/>
    </xf>
    <xf numFmtId="0" fontId="30" fillId="0" borderId="10" xfId="0" applyFont="1" applyBorder="1" applyAlignment="1" applyProtection="1">
      <alignment horizontal="justify" vertical="center" wrapText="1"/>
      <protection/>
    </xf>
    <xf numFmtId="0" fontId="31" fillId="0" borderId="10" xfId="0" applyFont="1" applyBorder="1" applyAlignment="1" applyProtection="1">
      <alignment horizontal="center" vertical="center" wrapText="1"/>
      <protection/>
    </xf>
    <xf numFmtId="0" fontId="31" fillId="0" borderId="12" xfId="0" applyFont="1" applyBorder="1" applyAlignment="1" applyProtection="1">
      <alignment horizontal="center" vertical="center" wrapText="1"/>
      <protection/>
    </xf>
    <xf numFmtId="0" fontId="31" fillId="0" borderId="17" xfId="0" applyFont="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xf>
    <xf numFmtId="0" fontId="30" fillId="0" borderId="12" xfId="0" applyFont="1" applyBorder="1" applyAlignment="1" applyProtection="1">
      <alignment horizontal="center" vertical="center" wrapText="1"/>
      <protection/>
    </xf>
    <xf numFmtId="4" fontId="75" fillId="0" borderId="10" xfId="0" applyNumberFormat="1" applyFont="1" applyBorder="1" applyAlignment="1" applyProtection="1">
      <alignment horizontal="right" vertical="center" wrapText="1"/>
      <protection/>
    </xf>
    <xf numFmtId="0" fontId="75" fillId="0" borderId="10" xfId="0" applyFont="1" applyBorder="1" applyAlignment="1" applyProtection="1">
      <alignment horizontal="right" vertical="center" wrapText="1"/>
      <protection/>
    </xf>
    <xf numFmtId="0" fontId="31" fillId="0" borderId="10" xfId="0" applyFont="1" applyBorder="1" applyAlignment="1" applyProtection="1">
      <alignment horizontal="right" vertical="center" wrapText="1"/>
      <protection/>
    </xf>
    <xf numFmtId="0" fontId="31" fillId="0" borderId="12" xfId="0" applyFont="1" applyBorder="1" applyAlignment="1" applyProtection="1">
      <alignment horizontal="right" vertical="center" wrapText="1"/>
      <protection/>
    </xf>
    <xf numFmtId="0" fontId="31" fillId="0" borderId="0" xfId="0" applyFont="1" applyBorder="1" applyAlignment="1" applyProtection="1">
      <alignment vertical="center" wrapText="1"/>
      <protection/>
    </xf>
    <xf numFmtId="4" fontId="30" fillId="0" borderId="10" xfId="0" applyNumberFormat="1" applyFont="1" applyBorder="1" applyAlignment="1" applyProtection="1">
      <alignment horizontal="right"/>
      <protection/>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1"/>
  <sheetViews>
    <sheetView view="pageBreakPreview" zoomScaleSheetLayoutView="100" workbookViewId="0" topLeftCell="A1">
      <selection activeCell="B8" sqref="B8"/>
    </sheetView>
  </sheetViews>
  <sheetFormatPr defaultColWidth="9.140625" defaultRowHeight="12.75"/>
  <cols>
    <col min="1" max="1" width="80.8515625" style="15" customWidth="1"/>
    <col min="2" max="2" width="79.57421875" style="14" customWidth="1"/>
    <col min="3" max="16384" width="9.140625" style="14" customWidth="1"/>
  </cols>
  <sheetData>
    <row r="1" ht="15">
      <c r="A1" s="209" t="s">
        <v>0</v>
      </c>
    </row>
    <row r="2" ht="15">
      <c r="A2" s="210"/>
    </row>
    <row r="3" ht="105">
      <c r="A3" s="210" t="s">
        <v>1</v>
      </c>
    </row>
    <row r="4" ht="45">
      <c r="A4" s="210" t="s">
        <v>31</v>
      </c>
    </row>
    <row r="5" ht="60">
      <c r="A5" s="116" t="s">
        <v>2</v>
      </c>
    </row>
    <row r="6" ht="60">
      <c r="A6" s="116" t="s">
        <v>3</v>
      </c>
    </row>
    <row r="7" ht="78" customHeight="1">
      <c r="A7" s="17" t="s">
        <v>4</v>
      </c>
    </row>
    <row r="8" ht="75">
      <c r="A8" s="116" t="s">
        <v>5</v>
      </c>
    </row>
    <row r="9" ht="30">
      <c r="A9" s="116" t="s">
        <v>32</v>
      </c>
    </row>
    <row r="10" ht="45">
      <c r="A10" s="116" t="s">
        <v>6</v>
      </c>
    </row>
    <row r="11" ht="45">
      <c r="A11" s="116" t="s">
        <v>7</v>
      </c>
    </row>
    <row r="12" ht="65.25" customHeight="1">
      <c r="A12" s="116" t="s">
        <v>8</v>
      </c>
    </row>
    <row r="13" ht="30">
      <c r="A13" s="17" t="s">
        <v>9</v>
      </c>
    </row>
    <row r="14" ht="60">
      <c r="A14" s="17" t="s">
        <v>10</v>
      </c>
    </row>
    <row r="15" ht="45">
      <c r="A15" s="116" t="s">
        <v>11</v>
      </c>
    </row>
    <row r="16" ht="30">
      <c r="A16" s="116" t="s">
        <v>12</v>
      </c>
    </row>
    <row r="17" ht="45">
      <c r="A17" s="116" t="s">
        <v>13</v>
      </c>
    </row>
    <row r="18" ht="60">
      <c r="A18" s="116" t="s">
        <v>14</v>
      </c>
    </row>
    <row r="19" ht="30">
      <c r="A19" s="116" t="s">
        <v>15</v>
      </c>
    </row>
    <row r="20" ht="30">
      <c r="A20" s="116" t="s">
        <v>33</v>
      </c>
    </row>
    <row r="21" ht="30">
      <c r="A21" s="116" t="s">
        <v>16</v>
      </c>
    </row>
    <row r="22" ht="75">
      <c r="A22" s="116" t="s">
        <v>17</v>
      </c>
    </row>
    <row r="23" ht="30">
      <c r="A23" s="116" t="s">
        <v>18</v>
      </c>
    </row>
    <row r="24" ht="48">
      <c r="A24" s="116" t="s">
        <v>40</v>
      </c>
    </row>
    <row r="25" ht="60">
      <c r="A25" s="116" t="s">
        <v>34</v>
      </c>
    </row>
    <row r="26" ht="49.5" customHeight="1">
      <c r="A26" s="116" t="s">
        <v>20</v>
      </c>
    </row>
    <row r="27" ht="45">
      <c r="A27" s="116" t="s">
        <v>21</v>
      </c>
    </row>
    <row r="28" ht="30">
      <c r="A28" s="116" t="s">
        <v>22</v>
      </c>
    </row>
    <row r="29" ht="60">
      <c r="A29" s="116" t="s">
        <v>28</v>
      </c>
    </row>
    <row r="30" ht="30">
      <c r="A30" s="17" t="s">
        <v>29</v>
      </c>
    </row>
    <row r="31" ht="60">
      <c r="A31" s="116" t="s">
        <v>30</v>
      </c>
    </row>
  </sheetData>
  <sheetProtection/>
  <printOptions/>
  <pageMargins left="0.9055118110236221" right="0.5511811023622047" top="0.984251968503937" bottom="0.984251968503937" header="0.5118110236220472" footer="0.5118110236220472"/>
  <pageSetup firstPageNumber="2" useFirstPageNumber="1" horizontalDpi="600" verticalDpi="600" orientation="portrait" paperSize="9" r:id="rId1"/>
  <headerFooter>
    <oddHeader>&amp;L&amp;"Times New Roman,Podebljano"&amp;8D &amp;&amp; Z&amp;"Times New Roman,Uobičajeno" doo Zadar&amp;R&amp;"Times New Roman,Uobičajeno"&amp;8ZOP PP-931</oddHeader>
    <oddFooter>&amp;L&amp;"Times New Roman,Uobičajeno"&amp;8investitor: GRAD ZADAR, Narodni trg 1, 23000 Zadar 
građevina: PRISTUPNA PROMETNICA NOVOG GRADSKOG GROBLJA GRADA ZADRA
datum     :  studeni 2017.&amp;R&amp;"Times New Roman,Uobičajeno"&amp;8str. &amp;P</oddFooter>
  </headerFooter>
</worksheet>
</file>

<file path=xl/worksheets/sheet2.xml><?xml version="1.0" encoding="utf-8"?>
<worksheet xmlns="http://schemas.openxmlformats.org/spreadsheetml/2006/main" xmlns:r="http://schemas.openxmlformats.org/officeDocument/2006/relationships">
  <dimension ref="A1:M122"/>
  <sheetViews>
    <sheetView view="pageBreakPreview" zoomScaleSheetLayoutView="100" workbookViewId="0" topLeftCell="A94">
      <selection activeCell="K7" sqref="K7"/>
    </sheetView>
  </sheetViews>
  <sheetFormatPr defaultColWidth="9.140625" defaultRowHeight="12.75"/>
  <cols>
    <col min="1" max="1" width="4.140625" style="7" customWidth="1"/>
    <col min="2" max="2" width="4.28125" style="1" customWidth="1"/>
    <col min="3" max="3" width="45.00390625" style="2" bestFit="1" customWidth="1"/>
    <col min="4" max="4" width="7.7109375" style="3" customWidth="1"/>
    <col min="5" max="5" width="9.28125" style="4" customWidth="1"/>
    <col min="6" max="6" width="11.421875" style="5" customWidth="1"/>
    <col min="7" max="7" width="18.140625" style="6" customWidth="1"/>
    <col min="8" max="12" width="9.140625" style="7" customWidth="1"/>
    <col min="13" max="13" width="57.140625" style="7" customWidth="1"/>
    <col min="14" max="16384" width="9.140625" style="7" customWidth="1"/>
  </cols>
  <sheetData>
    <row r="1" spans="1:7" ht="15.75">
      <c r="A1" s="23" t="s">
        <v>38</v>
      </c>
      <c r="B1" s="23"/>
      <c r="C1" s="24" t="s">
        <v>48</v>
      </c>
      <c r="D1" s="25"/>
      <c r="E1" s="26"/>
      <c r="F1" s="27"/>
      <c r="G1" s="28"/>
    </row>
    <row r="2" spans="1:7" ht="15.75">
      <c r="A2" s="23"/>
      <c r="B2" s="23"/>
      <c r="C2" s="29"/>
      <c r="D2" s="25"/>
      <c r="E2" s="26"/>
      <c r="F2" s="27"/>
      <c r="G2" s="28"/>
    </row>
    <row r="3" spans="1:7" ht="135">
      <c r="A3" s="23"/>
      <c r="B3" s="23"/>
      <c r="C3" s="30" t="s">
        <v>47</v>
      </c>
      <c r="D3" s="25"/>
      <c r="E3" s="26"/>
      <c r="F3" s="214"/>
      <c r="G3" s="28"/>
    </row>
    <row r="4" spans="1:7" ht="15">
      <c r="A4" s="31"/>
      <c r="B4" s="31"/>
      <c r="C4" s="32"/>
      <c r="D4" s="25"/>
      <c r="E4" s="26"/>
      <c r="F4" s="214"/>
      <c r="G4" s="28"/>
    </row>
    <row r="5" spans="1:7" s="8" customFormat="1" ht="15">
      <c r="A5" s="31">
        <v>1</v>
      </c>
      <c r="B5" s="31"/>
      <c r="C5" s="33" t="s">
        <v>25</v>
      </c>
      <c r="D5" s="34"/>
      <c r="E5" s="35"/>
      <c r="F5" s="215"/>
      <c r="G5" s="37"/>
    </row>
    <row r="6" spans="1:7" s="8" customFormat="1" ht="15">
      <c r="A6" s="31"/>
      <c r="B6" s="31"/>
      <c r="C6" s="33"/>
      <c r="D6" s="34"/>
      <c r="E6" s="38"/>
      <c r="F6" s="216"/>
      <c r="G6" s="39"/>
    </row>
    <row r="7" spans="1:13" s="9" customFormat="1" ht="210">
      <c r="A7" s="40">
        <v>1</v>
      </c>
      <c r="B7" s="40">
        <v>1</v>
      </c>
      <c r="C7" s="21" t="s">
        <v>50</v>
      </c>
      <c r="D7" s="25" t="s">
        <v>44</v>
      </c>
      <c r="E7" s="26">
        <v>221.6</v>
      </c>
      <c r="F7" s="27"/>
      <c r="G7" s="28">
        <f>E7*F7</f>
        <v>0</v>
      </c>
      <c r="M7" s="19"/>
    </row>
    <row r="8" spans="1:7" s="9" customFormat="1" ht="15">
      <c r="A8" s="41"/>
      <c r="B8" s="41"/>
      <c r="C8" s="42"/>
      <c r="D8" s="25"/>
      <c r="E8" s="26"/>
      <c r="F8" s="27"/>
      <c r="G8" s="28"/>
    </row>
    <row r="9" spans="1:7" s="9" customFormat="1" ht="150">
      <c r="A9" s="40">
        <v>1</v>
      </c>
      <c r="B9" s="40">
        <v>2</v>
      </c>
      <c r="C9" s="30" t="s">
        <v>51</v>
      </c>
      <c r="D9" s="25" t="s">
        <v>37</v>
      </c>
      <c r="E9" s="43">
        <v>1</v>
      </c>
      <c r="F9" s="27"/>
      <c r="G9" s="28">
        <f>E9*F9</f>
        <v>0</v>
      </c>
    </row>
    <row r="10" spans="1:7" s="9" customFormat="1" ht="15">
      <c r="A10" s="40"/>
      <c r="B10" s="40"/>
      <c r="C10" s="30"/>
      <c r="D10" s="25"/>
      <c r="E10" s="43"/>
      <c r="F10" s="27"/>
      <c r="G10" s="28"/>
    </row>
    <row r="11" spans="1:7" s="9" customFormat="1" ht="105">
      <c r="A11" s="40">
        <v>1</v>
      </c>
      <c r="B11" s="40">
        <v>3</v>
      </c>
      <c r="C11" s="30" t="s">
        <v>88</v>
      </c>
      <c r="D11" s="25"/>
      <c r="E11" s="43"/>
      <c r="F11" s="27"/>
      <c r="G11" s="28"/>
    </row>
    <row r="12" spans="1:7" s="9" customFormat="1" ht="18">
      <c r="A12" s="40"/>
      <c r="B12" s="40"/>
      <c r="C12" s="44" t="s">
        <v>89</v>
      </c>
      <c r="D12" s="25" t="s">
        <v>44</v>
      </c>
      <c r="E12" s="26">
        <v>99</v>
      </c>
      <c r="F12" s="27"/>
      <c r="G12" s="28">
        <f>E12*F12</f>
        <v>0</v>
      </c>
    </row>
    <row r="13" spans="1:7" s="9" customFormat="1" ht="30">
      <c r="A13" s="40"/>
      <c r="B13" s="40"/>
      <c r="C13" s="44" t="s">
        <v>90</v>
      </c>
      <c r="D13" s="25" t="s">
        <v>43</v>
      </c>
      <c r="E13" s="26">
        <v>99</v>
      </c>
      <c r="F13" s="27"/>
      <c r="G13" s="28">
        <f>E13*F13</f>
        <v>0</v>
      </c>
    </row>
    <row r="14" spans="1:7" s="10" customFormat="1" ht="15">
      <c r="A14" s="41"/>
      <c r="B14" s="41"/>
      <c r="C14" s="45"/>
      <c r="D14" s="25"/>
      <c r="E14" s="26"/>
      <c r="F14" s="27"/>
      <c r="G14" s="28"/>
    </row>
    <row r="15" spans="1:7" s="11" customFormat="1" ht="78">
      <c r="A15" s="40">
        <v>1</v>
      </c>
      <c r="B15" s="40">
        <v>4</v>
      </c>
      <c r="C15" s="30" t="s">
        <v>53</v>
      </c>
      <c r="D15" s="25" t="s">
        <v>44</v>
      </c>
      <c r="E15" s="26">
        <v>45</v>
      </c>
      <c r="F15" s="27"/>
      <c r="G15" s="28">
        <f>E15*F15</f>
        <v>0</v>
      </c>
    </row>
    <row r="16" spans="1:7" s="11" customFormat="1" ht="15">
      <c r="A16" s="41"/>
      <c r="B16" s="41"/>
      <c r="C16" s="45"/>
      <c r="D16" s="46"/>
      <c r="E16" s="26"/>
      <c r="F16" s="27"/>
      <c r="G16" s="28"/>
    </row>
    <row r="17" spans="1:13" s="11" customFormat="1" ht="195">
      <c r="A17" s="47">
        <v>1</v>
      </c>
      <c r="B17" s="47">
        <v>5</v>
      </c>
      <c r="C17" s="30" t="s">
        <v>52</v>
      </c>
      <c r="D17" s="25" t="s">
        <v>37</v>
      </c>
      <c r="E17" s="43">
        <v>1</v>
      </c>
      <c r="F17" s="27"/>
      <c r="G17" s="28">
        <f>E17*F17</f>
        <v>0</v>
      </c>
      <c r="M17" s="20"/>
    </row>
    <row r="18" spans="1:7" ht="15">
      <c r="A18" s="41"/>
      <c r="B18" s="41"/>
      <c r="C18" s="45"/>
      <c r="D18" s="25"/>
      <c r="E18" s="26"/>
      <c r="F18" s="27"/>
      <c r="G18" s="28"/>
    </row>
    <row r="19" spans="1:7" ht="15">
      <c r="A19" s="48"/>
      <c r="B19" s="48"/>
      <c r="C19" s="49" t="s">
        <v>41</v>
      </c>
      <c r="D19" s="50"/>
      <c r="E19" s="51"/>
      <c r="F19" s="27"/>
      <c r="G19" s="52">
        <f>SUM(G7:G18)</f>
        <v>0</v>
      </c>
    </row>
    <row r="20" spans="1:8" ht="15">
      <c r="A20" s="53"/>
      <c r="B20" s="53"/>
      <c r="C20" s="41"/>
      <c r="D20" s="50"/>
      <c r="E20" s="51"/>
      <c r="F20" s="214"/>
      <c r="G20" s="28"/>
      <c r="H20" s="12"/>
    </row>
    <row r="21" spans="1:7" ht="15">
      <c r="A21" s="31">
        <v>2</v>
      </c>
      <c r="B21" s="31"/>
      <c r="C21" s="31" t="s">
        <v>26</v>
      </c>
      <c r="D21" s="34"/>
      <c r="E21" s="35"/>
      <c r="F21" s="215"/>
      <c r="G21" s="37"/>
    </row>
    <row r="22" spans="1:7" ht="15">
      <c r="A22" s="31"/>
      <c r="B22" s="31"/>
      <c r="C22" s="40"/>
      <c r="D22" s="34"/>
      <c r="E22" s="35"/>
      <c r="F22" s="215"/>
      <c r="G22" s="37"/>
    </row>
    <row r="23" spans="1:7" ht="138">
      <c r="A23" s="40">
        <v>2</v>
      </c>
      <c r="B23" s="40">
        <v>1</v>
      </c>
      <c r="C23" s="40" t="s">
        <v>70</v>
      </c>
      <c r="D23" s="25" t="s">
        <v>42</v>
      </c>
      <c r="E23" s="26">
        <v>674.6</v>
      </c>
      <c r="F23" s="51"/>
      <c r="G23" s="28">
        <f>E23*F23</f>
        <v>0</v>
      </c>
    </row>
    <row r="24" spans="1:7" s="13" customFormat="1" ht="15">
      <c r="A24" s="54"/>
      <c r="B24" s="54"/>
      <c r="C24" s="55"/>
      <c r="D24" s="56"/>
      <c r="E24" s="26"/>
      <c r="F24" s="265"/>
      <c r="G24" s="57"/>
    </row>
    <row r="25" spans="1:13" ht="258">
      <c r="A25" s="40">
        <v>2</v>
      </c>
      <c r="B25" s="40">
        <v>2</v>
      </c>
      <c r="C25" s="30" t="s">
        <v>54</v>
      </c>
      <c r="D25" s="25" t="s">
        <v>42</v>
      </c>
      <c r="E25" s="26">
        <v>1359.5</v>
      </c>
      <c r="F25" s="27"/>
      <c r="G25" s="28">
        <f>E25*F25</f>
        <v>0</v>
      </c>
      <c r="M25" s="20"/>
    </row>
    <row r="26" spans="1:13" ht="15">
      <c r="A26" s="40"/>
      <c r="B26" s="40"/>
      <c r="C26" s="30"/>
      <c r="D26" s="25"/>
      <c r="E26" s="26"/>
      <c r="F26" s="27"/>
      <c r="G26" s="28"/>
      <c r="M26" s="20"/>
    </row>
    <row r="27" spans="1:7" ht="78">
      <c r="A27" s="40">
        <v>2</v>
      </c>
      <c r="B27" s="40">
        <v>3</v>
      </c>
      <c r="C27" s="30" t="s">
        <v>55</v>
      </c>
      <c r="D27" s="25" t="s">
        <v>43</v>
      </c>
      <c r="E27" s="26">
        <v>4758.5</v>
      </c>
      <c r="F27" s="27"/>
      <c r="G27" s="28">
        <f>E27*F27</f>
        <v>0</v>
      </c>
    </row>
    <row r="28" spans="1:7" ht="15">
      <c r="A28" s="40"/>
      <c r="B28" s="40"/>
      <c r="C28" s="30"/>
      <c r="D28" s="25"/>
      <c r="E28" s="26"/>
      <c r="F28" s="27"/>
      <c r="G28" s="28"/>
    </row>
    <row r="29" spans="1:7" ht="201">
      <c r="A29" s="47">
        <v>2</v>
      </c>
      <c r="B29" s="47">
        <v>4</v>
      </c>
      <c r="C29" s="30" t="s">
        <v>71</v>
      </c>
      <c r="D29" s="25" t="s">
        <v>42</v>
      </c>
      <c r="E29" s="26">
        <v>1381.5</v>
      </c>
      <c r="F29" s="27"/>
      <c r="G29" s="28">
        <f>E29*F29</f>
        <v>0</v>
      </c>
    </row>
    <row r="30" spans="1:7" ht="15">
      <c r="A30" s="41"/>
      <c r="B30" s="41"/>
      <c r="C30" s="45"/>
      <c r="D30" s="25"/>
      <c r="E30" s="26"/>
      <c r="F30" s="27"/>
      <c r="G30" s="28"/>
    </row>
    <row r="31" spans="1:13" ht="276">
      <c r="A31" s="40">
        <v>2</v>
      </c>
      <c r="B31" s="40">
        <v>5</v>
      </c>
      <c r="C31" s="30" t="s">
        <v>56</v>
      </c>
      <c r="D31" s="25" t="s">
        <v>43</v>
      </c>
      <c r="E31" s="26">
        <v>4962</v>
      </c>
      <c r="F31" s="27"/>
      <c r="G31" s="28">
        <f>E31*F31</f>
        <v>0</v>
      </c>
      <c r="M31" s="19"/>
    </row>
    <row r="32" spans="1:7" ht="15">
      <c r="A32" s="41"/>
      <c r="B32" s="41"/>
      <c r="C32" s="45"/>
      <c r="D32" s="25"/>
      <c r="E32" s="26"/>
      <c r="F32" s="27"/>
      <c r="G32" s="28"/>
    </row>
    <row r="33" spans="1:13" ht="168">
      <c r="A33" s="40">
        <v>2</v>
      </c>
      <c r="B33" s="40">
        <v>6</v>
      </c>
      <c r="C33" s="30" t="s">
        <v>91</v>
      </c>
      <c r="D33" s="25" t="s">
        <v>42</v>
      </c>
      <c r="E33" s="26">
        <v>65.5</v>
      </c>
      <c r="F33" s="58"/>
      <c r="G33" s="28">
        <f>E33*F33</f>
        <v>0</v>
      </c>
      <c r="M33" s="22"/>
    </row>
    <row r="34" spans="1:13" ht="15">
      <c r="A34" s="40"/>
      <c r="B34" s="40"/>
      <c r="C34" s="30"/>
      <c r="D34" s="25"/>
      <c r="E34" s="26"/>
      <c r="F34" s="58"/>
      <c r="G34" s="58"/>
      <c r="M34" s="22"/>
    </row>
    <row r="35" spans="1:13" ht="168">
      <c r="A35" s="40">
        <v>2</v>
      </c>
      <c r="B35" s="40">
        <v>7</v>
      </c>
      <c r="C35" s="30" t="s">
        <v>72</v>
      </c>
      <c r="D35" s="25" t="s">
        <v>42</v>
      </c>
      <c r="E35" s="26">
        <v>298.4</v>
      </c>
      <c r="F35" s="58"/>
      <c r="G35" s="28">
        <f>E35*F35</f>
        <v>0</v>
      </c>
      <c r="M35" s="22"/>
    </row>
    <row r="36" spans="1:13" ht="15">
      <c r="A36" s="40"/>
      <c r="B36" s="40"/>
      <c r="C36" s="30"/>
      <c r="D36" s="25"/>
      <c r="E36" s="26"/>
      <c r="F36" s="58"/>
      <c r="G36" s="58"/>
      <c r="M36" s="19"/>
    </row>
    <row r="37" spans="1:7" ht="15">
      <c r="A37" s="59"/>
      <c r="B37" s="59"/>
      <c r="C37" s="49" t="s">
        <v>41</v>
      </c>
      <c r="D37" s="50"/>
      <c r="E37" s="51"/>
      <c r="F37" s="27"/>
      <c r="G37" s="52">
        <f>SUM(G23:G36)</f>
        <v>0</v>
      </c>
    </row>
    <row r="38" spans="1:7" s="8" customFormat="1" ht="15">
      <c r="A38" s="31"/>
      <c r="B38" s="31"/>
      <c r="C38" s="31"/>
      <c r="D38" s="34"/>
      <c r="E38" s="38"/>
      <c r="F38" s="217"/>
      <c r="G38" s="52"/>
    </row>
    <row r="39" spans="1:7" ht="15">
      <c r="A39" s="31">
        <v>3</v>
      </c>
      <c r="B39" s="31"/>
      <c r="C39" s="31" t="s">
        <v>36</v>
      </c>
      <c r="D39" s="34"/>
      <c r="E39" s="35"/>
      <c r="F39" s="215"/>
      <c r="G39" s="37"/>
    </row>
    <row r="40" spans="1:7" ht="15">
      <c r="A40" s="47"/>
      <c r="B40" s="47"/>
      <c r="C40" s="31"/>
      <c r="D40" s="34"/>
      <c r="E40" s="38"/>
      <c r="F40" s="216"/>
      <c r="G40" s="39"/>
    </row>
    <row r="41" spans="1:13" ht="228">
      <c r="A41" s="47">
        <v>3</v>
      </c>
      <c r="B41" s="47">
        <v>1</v>
      </c>
      <c r="C41" s="30" t="s">
        <v>57</v>
      </c>
      <c r="D41" s="25" t="s">
        <v>44</v>
      </c>
      <c r="E41" s="26">
        <v>878.1</v>
      </c>
      <c r="F41" s="27"/>
      <c r="G41" s="28">
        <f>E41*F41</f>
        <v>0</v>
      </c>
      <c r="M41" s="19"/>
    </row>
    <row r="42" spans="1:7" ht="15">
      <c r="A42" s="47"/>
      <c r="B42" s="47"/>
      <c r="C42" s="45"/>
      <c r="D42" s="25"/>
      <c r="E42" s="26"/>
      <c r="F42" s="27"/>
      <c r="G42" s="28"/>
    </row>
    <row r="43" spans="1:7" ht="198">
      <c r="A43" s="47">
        <v>3</v>
      </c>
      <c r="B43" s="47">
        <v>2</v>
      </c>
      <c r="C43" s="30" t="s">
        <v>58</v>
      </c>
      <c r="D43" s="25" t="s">
        <v>44</v>
      </c>
      <c r="E43" s="26">
        <v>839.3</v>
      </c>
      <c r="F43" s="27"/>
      <c r="G43" s="28">
        <f>E43*F43</f>
        <v>0</v>
      </c>
    </row>
    <row r="44" spans="1:7" ht="15">
      <c r="A44" s="47"/>
      <c r="B44" s="47"/>
      <c r="C44" s="30"/>
      <c r="D44" s="25"/>
      <c r="E44" s="26"/>
      <c r="F44" s="27"/>
      <c r="G44" s="28"/>
    </row>
    <row r="45" spans="1:7" ht="15">
      <c r="A45" s="47"/>
      <c r="B45" s="47"/>
      <c r="C45" s="49" t="s">
        <v>41</v>
      </c>
      <c r="D45" s="25"/>
      <c r="E45" s="26"/>
      <c r="F45" s="27"/>
      <c r="G45" s="52">
        <f>SUM(G41:G44)</f>
        <v>0</v>
      </c>
    </row>
    <row r="46" spans="1:7" ht="15">
      <c r="A46" s="47"/>
      <c r="B46" s="47"/>
      <c r="C46" s="30"/>
      <c r="D46" s="25"/>
      <c r="E46" s="26"/>
      <c r="F46" s="214"/>
      <c r="G46" s="28"/>
    </row>
    <row r="47" spans="1:7" ht="15">
      <c r="A47" s="61">
        <v>4</v>
      </c>
      <c r="B47" s="61"/>
      <c r="C47" s="62" t="s">
        <v>23</v>
      </c>
      <c r="D47" s="34"/>
      <c r="E47" s="35"/>
      <c r="F47" s="215"/>
      <c r="G47" s="37"/>
    </row>
    <row r="48" spans="1:7" s="8" customFormat="1" ht="15">
      <c r="A48" s="61"/>
      <c r="B48" s="61"/>
      <c r="C48" s="40"/>
      <c r="D48" s="34"/>
      <c r="E48" s="38"/>
      <c r="F48" s="217"/>
      <c r="G48" s="28"/>
    </row>
    <row r="49" spans="1:13" ht="156">
      <c r="A49" s="47">
        <v>4</v>
      </c>
      <c r="B49" s="47">
        <v>1</v>
      </c>
      <c r="C49" s="21" t="s">
        <v>59</v>
      </c>
      <c r="D49" s="25" t="s">
        <v>42</v>
      </c>
      <c r="E49" s="26">
        <v>819.5</v>
      </c>
      <c r="F49" s="27"/>
      <c r="G49" s="28">
        <f>E49*F49</f>
        <v>0</v>
      </c>
      <c r="M49" s="19"/>
    </row>
    <row r="50" spans="1:7" ht="15">
      <c r="A50" s="47"/>
      <c r="B50" s="47"/>
      <c r="C50" s="30"/>
      <c r="D50" s="25"/>
      <c r="E50" s="26"/>
      <c r="F50" s="27"/>
      <c r="G50" s="28"/>
    </row>
    <row r="51" spans="1:13" ht="213">
      <c r="A51" s="47">
        <v>4</v>
      </c>
      <c r="B51" s="47">
        <v>2</v>
      </c>
      <c r="C51" s="30" t="s">
        <v>73</v>
      </c>
      <c r="D51" s="25" t="s">
        <v>43</v>
      </c>
      <c r="E51" s="26">
        <v>1939.3</v>
      </c>
      <c r="F51" s="27"/>
      <c r="G51" s="28">
        <f>E51*F51</f>
        <v>0</v>
      </c>
      <c r="M51" s="19"/>
    </row>
    <row r="52" spans="1:7" ht="15">
      <c r="A52" s="61"/>
      <c r="B52" s="61"/>
      <c r="C52" s="30"/>
      <c r="D52" s="25"/>
      <c r="E52" s="26"/>
      <c r="F52" s="27"/>
      <c r="G52" s="28"/>
    </row>
    <row r="53" spans="1:7" s="8" customFormat="1" ht="15">
      <c r="A53" s="61"/>
      <c r="B53" s="61"/>
      <c r="C53" s="49" t="s">
        <v>41</v>
      </c>
      <c r="D53" s="34"/>
      <c r="E53" s="38"/>
      <c r="F53" s="60"/>
      <c r="G53" s="52">
        <f>SUM(G49:G52)</f>
        <v>0</v>
      </c>
    </row>
    <row r="54" spans="1:7" s="8" customFormat="1" ht="15">
      <c r="A54" s="61"/>
      <c r="B54" s="61"/>
      <c r="C54" s="31"/>
      <c r="D54" s="34"/>
      <c r="E54" s="38"/>
      <c r="F54" s="217"/>
      <c r="G54" s="52"/>
    </row>
    <row r="55" spans="1:7" ht="15">
      <c r="A55" s="61">
        <v>5</v>
      </c>
      <c r="B55" s="61"/>
      <c r="C55" s="31" t="s">
        <v>27</v>
      </c>
      <c r="D55" s="34"/>
      <c r="E55" s="35"/>
      <c r="F55" s="215"/>
      <c r="G55" s="37"/>
    </row>
    <row r="56" spans="1:7" ht="15">
      <c r="A56" s="61"/>
      <c r="B56" s="61"/>
      <c r="C56" s="30"/>
      <c r="D56" s="25"/>
      <c r="E56" s="26"/>
      <c r="F56" s="214"/>
      <c r="G56" s="28"/>
    </row>
    <row r="57" spans="1:13" ht="258">
      <c r="A57" s="47">
        <v>5</v>
      </c>
      <c r="B57" s="47">
        <v>1</v>
      </c>
      <c r="C57" s="30" t="s">
        <v>74</v>
      </c>
      <c r="D57" s="25" t="s">
        <v>43</v>
      </c>
      <c r="E57" s="26">
        <v>1939.3</v>
      </c>
      <c r="F57" s="27"/>
      <c r="G57" s="28">
        <f>E57*F57</f>
        <v>0</v>
      </c>
      <c r="M57" s="19"/>
    </row>
    <row r="58" spans="1:7" ht="15">
      <c r="A58" s="47"/>
      <c r="B58" s="47"/>
      <c r="C58" s="30"/>
      <c r="D58" s="25"/>
      <c r="E58" s="26"/>
      <c r="F58" s="27"/>
      <c r="G58" s="28"/>
    </row>
    <row r="59" spans="1:7" ht="243">
      <c r="A59" s="47">
        <v>5</v>
      </c>
      <c r="B59" s="47">
        <v>2</v>
      </c>
      <c r="C59" s="30" t="s">
        <v>75</v>
      </c>
      <c r="D59" s="25" t="s">
        <v>43</v>
      </c>
      <c r="E59" s="26">
        <v>1278.45</v>
      </c>
      <c r="F59" s="27"/>
      <c r="G59" s="28">
        <f>E59*F59</f>
        <v>0</v>
      </c>
    </row>
    <row r="60" spans="1:7" s="13" customFormat="1" ht="15">
      <c r="A60" s="63"/>
      <c r="B60" s="63"/>
      <c r="C60" s="55"/>
      <c r="D60" s="56"/>
      <c r="E60" s="26"/>
      <c r="F60" s="265"/>
      <c r="G60" s="57"/>
    </row>
    <row r="61" spans="1:7" s="8" customFormat="1" ht="15">
      <c r="A61" s="61"/>
      <c r="B61" s="61"/>
      <c r="C61" s="49" t="s">
        <v>41</v>
      </c>
      <c r="D61" s="34"/>
      <c r="E61" s="38"/>
      <c r="F61" s="60"/>
      <c r="G61" s="52">
        <f>SUM(G57:G60)</f>
        <v>0</v>
      </c>
    </row>
    <row r="62" spans="1:7" s="8" customFormat="1" ht="15">
      <c r="A62" s="61"/>
      <c r="B62" s="61"/>
      <c r="C62" s="31"/>
      <c r="D62" s="34"/>
      <c r="E62" s="38"/>
      <c r="F62" s="217"/>
      <c r="G62" s="28"/>
    </row>
    <row r="63" spans="1:7" ht="15">
      <c r="A63" s="61">
        <v>6</v>
      </c>
      <c r="B63" s="61"/>
      <c r="C63" s="31" t="s">
        <v>35</v>
      </c>
      <c r="D63" s="34"/>
      <c r="E63" s="35"/>
      <c r="F63" s="215"/>
      <c r="G63" s="37"/>
    </row>
    <row r="64" spans="1:7" ht="15">
      <c r="A64" s="61"/>
      <c r="B64" s="61"/>
      <c r="C64" s="30"/>
      <c r="D64" s="64"/>
      <c r="E64" s="26"/>
      <c r="F64" s="214"/>
      <c r="G64" s="28"/>
    </row>
    <row r="65" spans="1:7" ht="300">
      <c r="A65" s="47">
        <v>6</v>
      </c>
      <c r="B65" s="47">
        <v>1</v>
      </c>
      <c r="C65" s="30" t="s">
        <v>60</v>
      </c>
      <c r="D65" s="64"/>
      <c r="E65" s="26"/>
      <c r="F65" s="27"/>
      <c r="G65" s="28"/>
    </row>
    <row r="66" spans="1:7" ht="15">
      <c r="A66" s="61"/>
      <c r="B66" s="61"/>
      <c r="C66" s="65" t="s">
        <v>49</v>
      </c>
      <c r="D66" s="25" t="s">
        <v>24</v>
      </c>
      <c r="E66" s="43">
        <v>5</v>
      </c>
      <c r="F66" s="27"/>
      <c r="G66" s="28">
        <f>E66*F66</f>
        <v>0</v>
      </c>
    </row>
    <row r="67" spans="1:7" ht="15">
      <c r="A67" s="61"/>
      <c r="B67" s="61"/>
      <c r="C67" s="65"/>
      <c r="D67" s="25"/>
      <c r="E67" s="43"/>
      <c r="F67" s="27"/>
      <c r="G67" s="28"/>
    </row>
    <row r="68" spans="1:7" ht="210">
      <c r="A68" s="47">
        <v>6</v>
      </c>
      <c r="B68" s="47">
        <v>2</v>
      </c>
      <c r="C68" s="30" t="s">
        <v>76</v>
      </c>
      <c r="D68" s="25"/>
      <c r="E68" s="26"/>
      <c r="F68" s="27"/>
      <c r="G68" s="28"/>
    </row>
    <row r="69" spans="1:7" ht="15">
      <c r="A69" s="61"/>
      <c r="B69" s="61"/>
      <c r="C69" s="30" t="s">
        <v>78</v>
      </c>
      <c r="D69" s="25" t="s">
        <v>24</v>
      </c>
      <c r="E69" s="43">
        <v>1</v>
      </c>
      <c r="F69" s="27"/>
      <c r="G69" s="28">
        <f>F69*E69</f>
        <v>0</v>
      </c>
    </row>
    <row r="70" spans="1:7" ht="15">
      <c r="A70" s="61"/>
      <c r="B70" s="61"/>
      <c r="C70" s="65"/>
      <c r="D70" s="25"/>
      <c r="E70" s="43"/>
      <c r="F70" s="27"/>
      <c r="G70" s="28"/>
    </row>
    <row r="71" spans="1:7" ht="210">
      <c r="A71" s="47">
        <v>6</v>
      </c>
      <c r="B71" s="47">
        <v>3</v>
      </c>
      <c r="C71" s="30" t="s">
        <v>61</v>
      </c>
      <c r="D71" s="25"/>
      <c r="E71" s="26"/>
      <c r="F71" s="27"/>
      <c r="G71" s="28"/>
    </row>
    <row r="72" spans="1:7" ht="15">
      <c r="A72" s="61"/>
      <c r="B72" s="61"/>
      <c r="C72" s="30" t="s">
        <v>77</v>
      </c>
      <c r="D72" s="25" t="s">
        <v>24</v>
      </c>
      <c r="E72" s="43">
        <v>2</v>
      </c>
      <c r="F72" s="27"/>
      <c r="G72" s="28">
        <f>F72*E72</f>
        <v>0</v>
      </c>
    </row>
    <row r="73" spans="1:7" ht="15">
      <c r="A73" s="61"/>
      <c r="B73" s="61"/>
      <c r="C73" s="30" t="s">
        <v>79</v>
      </c>
      <c r="D73" s="25" t="s">
        <v>24</v>
      </c>
      <c r="E73" s="43">
        <v>1</v>
      </c>
      <c r="F73" s="27"/>
      <c r="G73" s="28">
        <f>F73*E73</f>
        <v>0</v>
      </c>
    </row>
    <row r="74" spans="1:7" ht="15">
      <c r="A74" s="61"/>
      <c r="B74" s="61"/>
      <c r="C74" s="30" t="s">
        <v>80</v>
      </c>
      <c r="D74" s="25" t="s">
        <v>24</v>
      </c>
      <c r="E74" s="43">
        <v>1</v>
      </c>
      <c r="F74" s="27"/>
      <c r="G74" s="28">
        <f>F74*E74</f>
        <v>0</v>
      </c>
    </row>
    <row r="75" spans="1:7" ht="15">
      <c r="A75" s="61"/>
      <c r="B75" s="61"/>
      <c r="C75" s="30"/>
      <c r="D75" s="25"/>
      <c r="E75" s="43"/>
      <c r="F75" s="27"/>
      <c r="G75" s="28"/>
    </row>
    <row r="76" spans="1:7" ht="195">
      <c r="A76" s="47">
        <v>6</v>
      </c>
      <c r="B76" s="47">
        <v>4</v>
      </c>
      <c r="C76" s="30" t="s">
        <v>81</v>
      </c>
      <c r="D76" s="25"/>
      <c r="E76" s="43"/>
      <c r="F76" s="27"/>
      <c r="G76" s="28"/>
    </row>
    <row r="77" spans="1:7" ht="15">
      <c r="A77" s="61"/>
      <c r="B77" s="61"/>
      <c r="C77" s="30" t="s">
        <v>82</v>
      </c>
      <c r="D77" s="25" t="s">
        <v>24</v>
      </c>
      <c r="E77" s="43">
        <v>1</v>
      </c>
      <c r="F77" s="27"/>
      <c r="G77" s="28">
        <f>F77*E77</f>
        <v>0</v>
      </c>
    </row>
    <row r="78" spans="1:7" ht="15">
      <c r="A78" s="61"/>
      <c r="B78" s="61"/>
      <c r="C78" s="45"/>
      <c r="D78" s="25"/>
      <c r="E78" s="26"/>
      <c r="F78" s="27"/>
      <c r="G78" s="28"/>
    </row>
    <row r="79" spans="1:7" ht="195">
      <c r="A79" s="47">
        <v>6</v>
      </c>
      <c r="B79" s="47">
        <v>5</v>
      </c>
      <c r="C79" s="30" t="s">
        <v>62</v>
      </c>
      <c r="D79" s="25"/>
      <c r="E79" s="26"/>
      <c r="F79" s="27"/>
      <c r="G79" s="28"/>
    </row>
    <row r="80" spans="1:7" ht="30">
      <c r="A80" s="61"/>
      <c r="B80" s="61"/>
      <c r="C80" s="30" t="s">
        <v>84</v>
      </c>
      <c r="D80" s="25" t="s">
        <v>44</v>
      </c>
      <c r="E80" s="26">
        <v>785.5</v>
      </c>
      <c r="F80" s="27"/>
      <c r="G80" s="28">
        <f>E80*F80</f>
        <v>0</v>
      </c>
    </row>
    <row r="81" spans="1:7" ht="30">
      <c r="A81" s="61"/>
      <c r="B81" s="61"/>
      <c r="C81" s="30" t="s">
        <v>86</v>
      </c>
      <c r="D81" s="25" t="s">
        <v>44</v>
      </c>
      <c r="E81" s="26">
        <v>32.65</v>
      </c>
      <c r="F81" s="27"/>
      <c r="G81" s="28">
        <f>E81*F81</f>
        <v>0</v>
      </c>
    </row>
    <row r="82" spans="1:7" ht="18">
      <c r="A82" s="61"/>
      <c r="B82" s="61"/>
      <c r="C82" s="30" t="s">
        <v>85</v>
      </c>
      <c r="D82" s="25" t="s">
        <v>44</v>
      </c>
      <c r="E82" s="26">
        <v>10.25</v>
      </c>
      <c r="F82" s="27"/>
      <c r="G82" s="28">
        <f>E82*F82</f>
        <v>0</v>
      </c>
    </row>
    <row r="83" spans="1:7" ht="15">
      <c r="A83" s="61"/>
      <c r="B83" s="61"/>
      <c r="C83" s="45"/>
      <c r="D83" s="25"/>
      <c r="E83" s="26"/>
      <c r="F83" s="27"/>
      <c r="G83" s="28"/>
    </row>
    <row r="84" spans="1:7" ht="150">
      <c r="A84" s="47">
        <v>6</v>
      </c>
      <c r="B84" s="47">
        <v>6</v>
      </c>
      <c r="C84" s="30" t="s">
        <v>63</v>
      </c>
      <c r="D84" s="25"/>
      <c r="E84" s="26"/>
      <c r="F84" s="27"/>
      <c r="G84" s="28"/>
    </row>
    <row r="85" spans="1:7" ht="30">
      <c r="A85" s="47"/>
      <c r="B85" s="47"/>
      <c r="C85" s="30" t="s">
        <v>83</v>
      </c>
      <c r="D85" s="25" t="s">
        <v>44</v>
      </c>
      <c r="E85" s="26">
        <v>9</v>
      </c>
      <c r="F85" s="27"/>
      <c r="G85" s="28">
        <f>E85*F85</f>
        <v>0</v>
      </c>
    </row>
    <row r="86" spans="1:7" ht="30">
      <c r="A86" s="47"/>
      <c r="B86" s="47"/>
      <c r="C86" s="30" t="s">
        <v>64</v>
      </c>
      <c r="D86" s="25" t="s">
        <v>44</v>
      </c>
      <c r="E86" s="26">
        <v>9.4</v>
      </c>
      <c r="F86" s="27"/>
      <c r="G86" s="28">
        <f>E86*F86</f>
        <v>0</v>
      </c>
    </row>
    <row r="87" spans="1:7" ht="15">
      <c r="A87" s="47"/>
      <c r="B87" s="47"/>
      <c r="C87" s="30"/>
      <c r="D87" s="25"/>
      <c r="E87" s="26"/>
      <c r="F87" s="27"/>
      <c r="G87" s="28"/>
    </row>
    <row r="88" spans="1:7" ht="150">
      <c r="A88" s="47">
        <v>6</v>
      </c>
      <c r="B88" s="47">
        <v>7</v>
      </c>
      <c r="C88" s="30" t="s">
        <v>65</v>
      </c>
      <c r="D88" s="25"/>
      <c r="E88" s="26"/>
      <c r="F88" s="27"/>
      <c r="G88" s="28"/>
    </row>
    <row r="89" spans="1:7" ht="15">
      <c r="A89" s="47"/>
      <c r="B89" s="47"/>
      <c r="C89" s="30" t="s">
        <v>66</v>
      </c>
      <c r="D89" s="25" t="s">
        <v>24</v>
      </c>
      <c r="E89" s="43">
        <v>2</v>
      </c>
      <c r="F89" s="27"/>
      <c r="G89" s="28">
        <f>E89*F89</f>
        <v>0</v>
      </c>
    </row>
    <row r="90" spans="1:7" ht="15">
      <c r="A90" s="61"/>
      <c r="B90" s="61"/>
      <c r="C90" s="30" t="s">
        <v>67</v>
      </c>
      <c r="D90" s="25" t="s">
        <v>24</v>
      </c>
      <c r="E90" s="43">
        <v>1</v>
      </c>
      <c r="F90" s="27"/>
      <c r="G90" s="28">
        <f>E90*F90</f>
        <v>0</v>
      </c>
    </row>
    <row r="91" spans="1:7" ht="15">
      <c r="A91" s="61"/>
      <c r="B91" s="61"/>
      <c r="C91" s="45"/>
      <c r="D91" s="25"/>
      <c r="E91" s="26"/>
      <c r="F91" s="27"/>
      <c r="G91" s="28"/>
    </row>
    <row r="92" spans="1:7" ht="123">
      <c r="A92" s="47">
        <v>6</v>
      </c>
      <c r="B92" s="47">
        <v>8</v>
      </c>
      <c r="C92" s="30" t="s">
        <v>68</v>
      </c>
      <c r="D92" s="25" t="s">
        <v>43</v>
      </c>
      <c r="E92" s="26">
        <v>64.6</v>
      </c>
      <c r="F92" s="27"/>
      <c r="G92" s="28">
        <f>E92*F92</f>
        <v>0</v>
      </c>
    </row>
    <row r="93" spans="1:7" ht="15">
      <c r="A93" s="47"/>
      <c r="B93" s="47"/>
      <c r="C93" s="30"/>
      <c r="D93" s="25"/>
      <c r="E93" s="26"/>
      <c r="F93" s="27"/>
      <c r="G93" s="28"/>
    </row>
    <row r="94" spans="1:7" ht="123">
      <c r="A94" s="47">
        <v>6</v>
      </c>
      <c r="B94" s="47">
        <v>9</v>
      </c>
      <c r="C94" s="30" t="s">
        <v>87</v>
      </c>
      <c r="D94" s="25" t="s">
        <v>43</v>
      </c>
      <c r="E94" s="26">
        <v>52.65</v>
      </c>
      <c r="F94" s="27"/>
      <c r="G94" s="28">
        <f>E94*F94</f>
        <v>0</v>
      </c>
    </row>
    <row r="95" spans="1:7" ht="15">
      <c r="A95" s="61"/>
      <c r="B95" s="61"/>
      <c r="C95" s="42"/>
      <c r="D95" s="64"/>
      <c r="E95" s="26"/>
      <c r="F95" s="27"/>
      <c r="G95" s="28"/>
    </row>
    <row r="96" spans="1:7" ht="15">
      <c r="A96" s="61"/>
      <c r="B96" s="61"/>
      <c r="C96" s="49" t="s">
        <v>41</v>
      </c>
      <c r="D96" s="40"/>
      <c r="E96" s="38"/>
      <c r="F96" s="60"/>
      <c r="G96" s="52">
        <f>SUM(G65:G95)</f>
        <v>0</v>
      </c>
    </row>
    <row r="97" spans="1:7" ht="15">
      <c r="A97" s="31"/>
      <c r="B97" s="31"/>
      <c r="C97" s="33"/>
      <c r="D97" s="40"/>
      <c r="E97" s="38"/>
      <c r="F97" s="217"/>
      <c r="G97" s="52"/>
    </row>
    <row r="98" spans="1:7" ht="15">
      <c r="A98" s="31">
        <v>7</v>
      </c>
      <c r="B98" s="31"/>
      <c r="C98" s="33" t="s">
        <v>39</v>
      </c>
      <c r="D98" s="40"/>
      <c r="E98" s="38"/>
      <c r="F98" s="217"/>
      <c r="G98" s="52"/>
    </row>
    <row r="99" spans="1:7" ht="15">
      <c r="A99" s="31"/>
      <c r="B99" s="31"/>
      <c r="C99" s="33"/>
      <c r="D99" s="40"/>
      <c r="E99" s="38"/>
      <c r="F99" s="217"/>
      <c r="G99" s="52"/>
    </row>
    <row r="100" spans="1:13" ht="135">
      <c r="A100" s="40">
        <v>7</v>
      </c>
      <c r="B100" s="40">
        <v>1</v>
      </c>
      <c r="C100" s="30" t="s">
        <v>69</v>
      </c>
      <c r="D100" s="25" t="s">
        <v>44</v>
      </c>
      <c r="E100" s="26">
        <v>221.6</v>
      </c>
      <c r="F100" s="266"/>
      <c r="G100" s="28">
        <f>E100*F100</f>
        <v>0</v>
      </c>
      <c r="M100" s="20"/>
    </row>
    <row r="101" spans="1:7" ht="15">
      <c r="A101" s="31"/>
      <c r="B101" s="31"/>
      <c r="C101" s="33"/>
      <c r="D101" s="40"/>
      <c r="E101" s="38"/>
      <c r="F101" s="60"/>
      <c r="G101" s="52"/>
    </row>
    <row r="102" spans="1:7" ht="15">
      <c r="A102" s="31"/>
      <c r="B102" s="31"/>
      <c r="C102" s="49" t="s">
        <v>41</v>
      </c>
      <c r="D102" s="40"/>
      <c r="E102" s="38"/>
      <c r="F102" s="60"/>
      <c r="G102" s="52">
        <f>SUM(G100:G101)</f>
        <v>0</v>
      </c>
    </row>
    <row r="103" spans="1:7" ht="15">
      <c r="A103" s="31"/>
      <c r="B103" s="31"/>
      <c r="C103" s="32"/>
      <c r="D103" s="25"/>
      <c r="E103" s="26"/>
      <c r="F103" s="27"/>
      <c r="G103" s="28"/>
    </row>
    <row r="104" spans="1:7" ht="15">
      <c r="A104" s="66"/>
      <c r="B104" s="66"/>
      <c r="C104" s="67" t="s">
        <v>19</v>
      </c>
      <c r="D104" s="34"/>
      <c r="E104" s="34"/>
      <c r="F104" s="68"/>
      <c r="G104" s="37"/>
    </row>
    <row r="105" spans="1:7" ht="15">
      <c r="A105" s="66"/>
      <c r="B105" s="66"/>
      <c r="C105" s="67"/>
      <c r="D105" s="34"/>
      <c r="E105" s="69"/>
      <c r="F105" s="70"/>
      <c r="G105" s="39"/>
    </row>
    <row r="106" spans="1:7" ht="15">
      <c r="A106" s="66">
        <v>1</v>
      </c>
      <c r="B106" s="66"/>
      <c r="C106" s="33" t="s">
        <v>25</v>
      </c>
      <c r="D106" s="64"/>
      <c r="E106" s="71"/>
      <c r="F106" s="71"/>
      <c r="G106" s="72">
        <f>G19</f>
        <v>0</v>
      </c>
    </row>
    <row r="107" spans="1:7" ht="15">
      <c r="A107" s="66">
        <v>2</v>
      </c>
      <c r="B107" s="66"/>
      <c r="C107" s="31" t="s">
        <v>26</v>
      </c>
      <c r="D107" s="64"/>
      <c r="E107" s="71"/>
      <c r="F107" s="71"/>
      <c r="G107" s="72">
        <f>G37</f>
        <v>0</v>
      </c>
    </row>
    <row r="108" spans="1:7" ht="15">
      <c r="A108" s="66">
        <v>3</v>
      </c>
      <c r="B108" s="66"/>
      <c r="C108" s="31" t="s">
        <v>36</v>
      </c>
      <c r="D108" s="64"/>
      <c r="E108" s="71"/>
      <c r="F108" s="71"/>
      <c r="G108" s="72">
        <f>G45</f>
        <v>0</v>
      </c>
    </row>
    <row r="109" spans="1:7" ht="15">
      <c r="A109" s="66">
        <v>4</v>
      </c>
      <c r="B109" s="66"/>
      <c r="C109" s="62" t="s">
        <v>23</v>
      </c>
      <c r="D109" s="64"/>
      <c r="E109" s="71"/>
      <c r="F109" s="71"/>
      <c r="G109" s="52">
        <f>G53</f>
        <v>0</v>
      </c>
    </row>
    <row r="110" spans="1:7" ht="15">
      <c r="A110" s="66">
        <v>5</v>
      </c>
      <c r="B110" s="66"/>
      <c r="C110" s="31" t="s">
        <v>27</v>
      </c>
      <c r="D110" s="64"/>
      <c r="E110" s="71"/>
      <c r="F110" s="71"/>
      <c r="G110" s="72">
        <f>G61</f>
        <v>0</v>
      </c>
    </row>
    <row r="111" spans="1:7" ht="15">
      <c r="A111" s="66">
        <v>6</v>
      </c>
      <c r="B111" s="66"/>
      <c r="C111" s="31" t="s">
        <v>35</v>
      </c>
      <c r="D111" s="64"/>
      <c r="E111" s="71"/>
      <c r="F111" s="71"/>
      <c r="G111" s="72">
        <f>G96</f>
        <v>0</v>
      </c>
    </row>
    <row r="112" spans="1:7" ht="15">
      <c r="A112" s="66">
        <v>7</v>
      </c>
      <c r="B112" s="66"/>
      <c r="C112" s="33" t="s">
        <v>39</v>
      </c>
      <c r="D112" s="64"/>
      <c r="E112" s="71"/>
      <c r="F112" s="71"/>
      <c r="G112" s="72">
        <f>G102</f>
        <v>0</v>
      </c>
    </row>
    <row r="113" spans="1:7" ht="15">
      <c r="A113" s="66"/>
      <c r="B113" s="66"/>
      <c r="C113" s="67"/>
      <c r="D113" s="64"/>
      <c r="E113" s="71"/>
      <c r="F113" s="71"/>
      <c r="G113" s="72"/>
    </row>
    <row r="114" spans="1:7" ht="15">
      <c r="A114" s="66"/>
      <c r="B114" s="66"/>
      <c r="C114" s="67" t="s">
        <v>41</v>
      </c>
      <c r="D114" s="64"/>
      <c r="E114" s="71"/>
      <c r="F114" s="71"/>
      <c r="G114" s="72">
        <f>SUM(G106:G113)</f>
        <v>0</v>
      </c>
    </row>
    <row r="115" spans="1:7" ht="15">
      <c r="A115" s="66"/>
      <c r="B115" s="66"/>
      <c r="C115" s="30"/>
      <c r="D115" s="64"/>
      <c r="E115" s="71"/>
      <c r="F115" s="71"/>
      <c r="G115" s="73"/>
    </row>
    <row r="116" spans="1:7" ht="15">
      <c r="A116" s="66"/>
      <c r="B116" s="66"/>
      <c r="C116" s="67" t="s">
        <v>45</v>
      </c>
      <c r="D116" s="64"/>
      <c r="E116" s="71"/>
      <c r="F116" s="71"/>
      <c r="G116" s="72">
        <f>G114*0.25</f>
        <v>0</v>
      </c>
    </row>
    <row r="117" spans="1:7" ht="15">
      <c r="A117" s="66"/>
      <c r="B117" s="66"/>
      <c r="C117" s="30"/>
      <c r="D117" s="64"/>
      <c r="E117" s="71"/>
      <c r="F117" s="71"/>
      <c r="G117" s="73"/>
    </row>
    <row r="118" spans="1:7" ht="15">
      <c r="A118" s="66"/>
      <c r="B118" s="66"/>
      <c r="C118" s="67" t="s">
        <v>46</v>
      </c>
      <c r="D118" s="34"/>
      <c r="E118" s="34"/>
      <c r="F118" s="68"/>
      <c r="G118" s="60">
        <f>G114+G116</f>
        <v>0</v>
      </c>
    </row>
    <row r="119" spans="1:7" ht="15">
      <c r="A119" s="74"/>
      <c r="B119" s="74"/>
      <c r="C119" s="75"/>
      <c r="D119" s="64"/>
      <c r="E119" s="76"/>
      <c r="F119" s="76"/>
      <c r="G119" s="77"/>
    </row>
    <row r="120" spans="1:7" ht="15">
      <c r="A120" s="74"/>
      <c r="B120" s="74"/>
      <c r="C120" s="75"/>
      <c r="D120" s="64"/>
      <c r="E120" s="76"/>
      <c r="F120" s="76"/>
      <c r="G120" s="77"/>
    </row>
    <row r="121" spans="1:7" ht="15">
      <c r="A121" s="31"/>
      <c r="B121" s="31"/>
      <c r="C121" s="32"/>
      <c r="D121" s="25"/>
      <c r="E121" s="26"/>
      <c r="F121" s="27"/>
      <c r="G121" s="28"/>
    </row>
    <row r="122" spans="1:7" ht="15">
      <c r="A122" s="64"/>
      <c r="B122" s="31"/>
      <c r="C122" s="32"/>
      <c r="D122" s="25"/>
      <c r="E122" s="26"/>
      <c r="F122" s="27"/>
      <c r="G122" s="28"/>
    </row>
  </sheetData>
  <sheetProtection/>
  <printOptions/>
  <pageMargins left="0.9055118110236221" right="0.5118110236220472" top="0.6692913385826772" bottom="0.7874015748031497" header="0.31496062992125984" footer="0.31496062992125984"/>
  <pageSetup firstPageNumber="5" useFirstPageNumber="1" horizontalDpi="600" verticalDpi="600" orientation="portrait" paperSize="9" scale="85" r:id="rId1"/>
  <headerFooter>
    <oddHeader>&amp;L&amp;"Times New Roman,Podebljano"&amp;8D &amp;&amp; Z&amp;"Times New Roman,Uobičajeno" doo Zadar&amp;R&amp;"Times New Roman,Uobičajeno"&amp;8ZOP PP-931</oddHeader>
    <oddFooter>&amp;L&amp;"Times New Roman,Uobičajeno"&amp;8investitor: GRAD ZADAR, Narodni trg 1, 23000 Zadar 
građevina: PRISTUPNA PROMETNICA NOVOG GRADSKOG GROBLJA GRADA ZADRA
datum     :  studeni 2017.&amp;R&amp;"Times New Roman,Uobičajeno"&amp;8str. &amp;P</oddFooter>
  </headerFooter>
  <rowBreaks count="9" manualBreakCount="9">
    <brk id="19" max="6" man="1"/>
    <brk id="30" max="6" man="1"/>
    <brk id="37" max="6" man="1"/>
    <brk id="46" max="6" man="1"/>
    <brk id="54" max="6" man="1"/>
    <brk id="62" max="6" man="1"/>
    <brk id="82" max="6" man="1"/>
    <brk id="96" max="6" man="1"/>
    <brk id="103" max="255" man="1"/>
  </rowBreaks>
</worksheet>
</file>

<file path=xl/worksheets/sheet3.xml><?xml version="1.0" encoding="utf-8"?>
<worksheet xmlns="http://schemas.openxmlformats.org/spreadsheetml/2006/main" xmlns:r="http://schemas.openxmlformats.org/officeDocument/2006/relationships">
  <dimension ref="A1:G130"/>
  <sheetViews>
    <sheetView view="pageBreakPreview" zoomScaleSheetLayoutView="100" zoomScalePageLayoutView="70" workbookViewId="0" topLeftCell="A61">
      <selection activeCell="F6" sqref="F6:F84"/>
    </sheetView>
  </sheetViews>
  <sheetFormatPr defaultColWidth="9.140625" defaultRowHeight="12.75"/>
  <cols>
    <col min="1" max="1" width="4.140625" style="8" customWidth="1"/>
    <col min="2" max="2" width="5.421875" style="8" customWidth="1"/>
    <col min="3" max="3" width="46.8515625" style="2" customWidth="1"/>
    <col min="4" max="4" width="7.7109375" style="3" customWidth="1"/>
    <col min="5" max="5" width="9.28125" style="128" customWidth="1"/>
    <col min="6" max="6" width="11.421875" style="129" customWidth="1"/>
    <col min="7" max="7" width="14.421875" style="6" customWidth="1"/>
    <col min="8" max="8" width="9.140625" style="7" customWidth="1"/>
    <col min="9" max="9" width="32.7109375" style="7" customWidth="1"/>
    <col min="10" max="16384" width="9.140625" style="7" customWidth="1"/>
  </cols>
  <sheetData>
    <row r="1" spans="1:7" ht="15">
      <c r="A1" s="40"/>
      <c r="B1" s="40"/>
      <c r="C1" s="32"/>
      <c r="D1" s="25"/>
      <c r="E1" s="78"/>
      <c r="F1" s="79"/>
      <c r="G1" s="28"/>
    </row>
    <row r="2" spans="1:7" ht="15">
      <c r="A2" s="31" t="s">
        <v>147</v>
      </c>
      <c r="B2" s="80"/>
      <c r="C2" s="62" t="s">
        <v>92</v>
      </c>
      <c r="D2" s="81"/>
      <c r="E2" s="82"/>
      <c r="F2" s="79"/>
      <c r="G2" s="28"/>
    </row>
    <row r="3" spans="1:7" ht="15">
      <c r="A3" s="40"/>
      <c r="B3" s="80"/>
      <c r="C3" s="62"/>
      <c r="D3" s="81"/>
      <c r="E3" s="82"/>
      <c r="F3" s="79"/>
      <c r="G3" s="28"/>
    </row>
    <row r="4" spans="1:7" ht="15">
      <c r="A4" s="83">
        <v>1</v>
      </c>
      <c r="B4" s="80"/>
      <c r="C4" s="84" t="s">
        <v>25</v>
      </c>
      <c r="D4" s="85"/>
      <c r="E4" s="86"/>
      <c r="F4" s="36"/>
      <c r="G4" s="37"/>
    </row>
    <row r="5" spans="1:7" ht="15">
      <c r="A5" s="87"/>
      <c r="B5" s="88"/>
      <c r="C5" s="89"/>
      <c r="D5" s="90"/>
      <c r="E5" s="91"/>
      <c r="F5" s="79"/>
      <c r="G5" s="28"/>
    </row>
    <row r="6" spans="1:7" ht="270">
      <c r="A6" s="87">
        <v>1</v>
      </c>
      <c r="B6" s="80" t="s">
        <v>93</v>
      </c>
      <c r="C6" s="17" t="s">
        <v>94</v>
      </c>
      <c r="D6" s="92"/>
      <c r="E6" s="91"/>
      <c r="F6" s="79"/>
      <c r="G6" s="28"/>
    </row>
    <row r="7" spans="1:7" ht="15">
      <c r="A7" s="87"/>
      <c r="B7" s="87"/>
      <c r="C7" s="93" t="s">
        <v>95</v>
      </c>
      <c r="D7" s="92" t="s">
        <v>96</v>
      </c>
      <c r="E7" s="94">
        <v>228</v>
      </c>
      <c r="F7" s="27"/>
      <c r="G7" s="28">
        <f>E7*F7</f>
        <v>0</v>
      </c>
    </row>
    <row r="8" spans="1:7" ht="15">
      <c r="A8" s="87"/>
      <c r="B8" s="87"/>
      <c r="C8" s="93"/>
      <c r="D8" s="92"/>
      <c r="E8" s="95"/>
      <c r="F8" s="79"/>
      <c r="G8" s="28"/>
    </row>
    <row r="9" spans="1:7" s="5" customFormat="1" ht="15">
      <c r="A9" s="40"/>
      <c r="B9" s="80"/>
      <c r="C9" s="62" t="s">
        <v>97</v>
      </c>
      <c r="D9" s="25"/>
      <c r="E9" s="82"/>
      <c r="F9" s="79"/>
      <c r="G9" s="52">
        <f>G7</f>
        <v>0</v>
      </c>
    </row>
    <row r="10" spans="1:7" s="5" customFormat="1" ht="15">
      <c r="A10" s="40"/>
      <c r="B10" s="80"/>
      <c r="C10" s="96"/>
      <c r="D10" s="25"/>
      <c r="E10" s="82"/>
      <c r="F10" s="218"/>
      <c r="G10" s="28"/>
    </row>
    <row r="11" spans="1:7" s="5" customFormat="1" ht="15">
      <c r="A11" s="31">
        <v>2</v>
      </c>
      <c r="B11" s="80"/>
      <c r="C11" s="62" t="s">
        <v>26</v>
      </c>
      <c r="D11" s="85"/>
      <c r="E11" s="86"/>
      <c r="F11" s="215"/>
      <c r="G11" s="37"/>
    </row>
    <row r="12" spans="1:7" s="5" customFormat="1" ht="15">
      <c r="A12" s="40"/>
      <c r="B12" s="80"/>
      <c r="C12" s="62"/>
      <c r="D12" s="85"/>
      <c r="E12" s="97"/>
      <c r="F12" s="218"/>
      <c r="G12" s="28"/>
    </row>
    <row r="13" spans="1:7" s="5" customFormat="1" ht="344.25">
      <c r="A13" s="40">
        <v>2</v>
      </c>
      <c r="B13" s="80" t="s">
        <v>93</v>
      </c>
      <c r="C13" s="67" t="s">
        <v>98</v>
      </c>
      <c r="D13" s="25"/>
      <c r="E13" s="97"/>
      <c r="F13" s="218"/>
      <c r="G13" s="28"/>
    </row>
    <row r="14" spans="1:7" s="5" customFormat="1" ht="15">
      <c r="A14" s="40"/>
      <c r="B14" s="80"/>
      <c r="C14" s="17" t="s">
        <v>99</v>
      </c>
      <c r="D14" s="25" t="s">
        <v>100</v>
      </c>
      <c r="E14" s="86">
        <v>122</v>
      </c>
      <c r="F14" s="27"/>
      <c r="G14" s="28">
        <f>E14*F14</f>
        <v>0</v>
      </c>
    </row>
    <row r="15" spans="1:7" s="5" customFormat="1" ht="15">
      <c r="A15" s="96"/>
      <c r="B15" s="96"/>
      <c r="C15" s="17"/>
      <c r="D15" s="25"/>
      <c r="E15" s="97"/>
      <c r="F15" s="79"/>
      <c r="G15" s="28"/>
    </row>
    <row r="16" spans="1:7" s="5" customFormat="1" ht="90.75" customHeight="1">
      <c r="A16" s="96">
        <v>2</v>
      </c>
      <c r="B16" s="96">
        <v>2</v>
      </c>
      <c r="C16" s="67" t="s">
        <v>101</v>
      </c>
      <c r="D16" s="25"/>
      <c r="E16" s="97"/>
      <c r="F16" s="79"/>
      <c r="G16" s="28"/>
    </row>
    <row r="17" spans="1:7" s="5" customFormat="1" ht="15">
      <c r="A17" s="96"/>
      <c r="B17" s="96"/>
      <c r="C17" s="30" t="s">
        <v>102</v>
      </c>
      <c r="D17" s="25" t="s">
        <v>103</v>
      </c>
      <c r="E17" s="86">
        <v>138</v>
      </c>
      <c r="F17" s="27"/>
      <c r="G17" s="28">
        <f>E17*F17</f>
        <v>0</v>
      </c>
    </row>
    <row r="18" spans="1:7" s="5" customFormat="1" ht="15">
      <c r="A18" s="96"/>
      <c r="B18" s="96"/>
      <c r="C18" s="30"/>
      <c r="D18" s="25"/>
      <c r="E18" s="97"/>
      <c r="F18" s="79"/>
      <c r="G18" s="28"/>
    </row>
    <row r="19" spans="1:7" s="5" customFormat="1" ht="120">
      <c r="A19" s="96">
        <v>2</v>
      </c>
      <c r="B19" s="96">
        <v>3</v>
      </c>
      <c r="C19" s="67" t="s">
        <v>104</v>
      </c>
      <c r="D19" s="25"/>
      <c r="E19" s="97"/>
      <c r="F19" s="79"/>
      <c r="G19" s="28"/>
    </row>
    <row r="20" spans="1:7" s="5" customFormat="1" ht="15">
      <c r="A20" s="96"/>
      <c r="B20" s="96"/>
      <c r="C20" s="30" t="s">
        <v>105</v>
      </c>
      <c r="D20" s="25" t="s">
        <v>100</v>
      </c>
      <c r="E20" s="86">
        <v>14</v>
      </c>
      <c r="F20" s="27"/>
      <c r="G20" s="28">
        <f>E20*F20</f>
        <v>0</v>
      </c>
    </row>
    <row r="21" spans="1:7" s="5" customFormat="1" ht="15">
      <c r="A21" s="96"/>
      <c r="B21" s="96"/>
      <c r="C21" s="30"/>
      <c r="D21" s="25"/>
      <c r="E21" s="97"/>
      <c r="F21" s="79"/>
      <c r="G21" s="28"/>
    </row>
    <row r="22" spans="1:7" s="5" customFormat="1" ht="224.25">
      <c r="A22" s="96">
        <v>2</v>
      </c>
      <c r="B22" s="96">
        <v>4</v>
      </c>
      <c r="C22" s="67" t="s">
        <v>106</v>
      </c>
      <c r="D22" s="25"/>
      <c r="E22" s="97"/>
      <c r="F22" s="79"/>
      <c r="G22" s="28"/>
    </row>
    <row r="23" spans="1:7" s="5" customFormat="1" ht="15">
      <c r="A23" s="96"/>
      <c r="B23" s="96"/>
      <c r="C23" s="30" t="s">
        <v>105</v>
      </c>
      <c r="D23" s="25" t="s">
        <v>100</v>
      </c>
      <c r="E23" s="86">
        <v>77</v>
      </c>
      <c r="F23" s="27"/>
      <c r="G23" s="28">
        <f>E23*F23</f>
        <v>0</v>
      </c>
    </row>
    <row r="24" spans="1:7" s="5" customFormat="1" ht="15">
      <c r="A24" s="93"/>
      <c r="B24" s="93"/>
      <c r="C24" s="17"/>
      <c r="D24" s="92"/>
      <c r="E24" s="97"/>
      <c r="F24" s="79"/>
      <c r="G24" s="28"/>
    </row>
    <row r="25" spans="1:7" s="5" customFormat="1" ht="171.75" customHeight="1">
      <c r="A25" s="96">
        <v>2</v>
      </c>
      <c r="B25" s="96">
        <v>5</v>
      </c>
      <c r="C25" s="67" t="s">
        <v>107</v>
      </c>
      <c r="D25" s="25"/>
      <c r="E25" s="97"/>
      <c r="F25" s="79"/>
      <c r="G25" s="28"/>
    </row>
    <row r="26" spans="1:7" s="5" customFormat="1" ht="15">
      <c r="A26" s="96"/>
      <c r="B26" s="96"/>
      <c r="C26" s="30" t="s">
        <v>105</v>
      </c>
      <c r="D26" s="25" t="s">
        <v>100</v>
      </c>
      <c r="E26" s="86">
        <v>32</v>
      </c>
      <c r="F26" s="27"/>
      <c r="G26" s="28">
        <f>E26*F26</f>
        <v>0</v>
      </c>
    </row>
    <row r="27" spans="1:7" s="5" customFormat="1" ht="15">
      <c r="A27" s="96"/>
      <c r="B27" s="96"/>
      <c r="C27" s="30"/>
      <c r="D27" s="25"/>
      <c r="E27" s="97"/>
      <c r="F27" s="79"/>
      <c r="G27" s="28"/>
    </row>
    <row r="28" spans="1:7" s="5" customFormat="1" ht="135">
      <c r="A28" s="93">
        <v>2</v>
      </c>
      <c r="B28" s="93">
        <v>6</v>
      </c>
      <c r="C28" s="17" t="s">
        <v>108</v>
      </c>
      <c r="D28" s="92"/>
      <c r="E28" s="97"/>
      <c r="F28" s="79"/>
      <c r="G28" s="28"/>
    </row>
    <row r="29" spans="1:7" s="5" customFormat="1" ht="15">
      <c r="A29" s="93"/>
      <c r="B29" s="93"/>
      <c r="C29" s="17" t="s">
        <v>109</v>
      </c>
      <c r="D29" s="92" t="s">
        <v>100</v>
      </c>
      <c r="E29" s="86">
        <f>E14-E26</f>
        <v>90</v>
      </c>
      <c r="F29" s="27"/>
      <c r="G29" s="28">
        <f>E29*F29</f>
        <v>0</v>
      </c>
    </row>
    <row r="30" spans="1:7" s="5" customFormat="1" ht="15">
      <c r="A30" s="96"/>
      <c r="B30" s="96"/>
      <c r="C30" s="30"/>
      <c r="D30" s="25"/>
      <c r="E30" s="97"/>
      <c r="F30" s="79"/>
      <c r="G30" s="28"/>
    </row>
    <row r="31" spans="1:7" ht="15">
      <c r="A31" s="40"/>
      <c r="B31" s="88"/>
      <c r="C31" s="62" t="s">
        <v>110</v>
      </c>
      <c r="D31" s="98"/>
      <c r="E31" s="99"/>
      <c r="F31" s="79"/>
      <c r="G31" s="52">
        <f>G14+G17+G23+G20+G26+G29</f>
        <v>0</v>
      </c>
    </row>
    <row r="32" spans="1:7" ht="15">
      <c r="A32" s="40"/>
      <c r="B32" s="88"/>
      <c r="C32" s="100"/>
      <c r="D32" s="98"/>
      <c r="E32" s="99"/>
      <c r="F32" s="218"/>
      <c r="G32" s="28"/>
    </row>
    <row r="33" spans="1:7" ht="15">
      <c r="A33" s="31">
        <v>3</v>
      </c>
      <c r="B33" s="80"/>
      <c r="C33" s="62" t="s">
        <v>36</v>
      </c>
      <c r="D33" s="85"/>
      <c r="E33" s="86"/>
      <c r="F33" s="215"/>
      <c r="G33" s="37"/>
    </row>
    <row r="34" spans="1:7" ht="15">
      <c r="A34" s="40"/>
      <c r="B34" s="80"/>
      <c r="C34" s="62"/>
      <c r="D34" s="85"/>
      <c r="E34" s="97"/>
      <c r="F34" s="218"/>
      <c r="G34" s="28"/>
    </row>
    <row r="35" spans="1:7" ht="119.25">
      <c r="A35" s="93">
        <v>3</v>
      </c>
      <c r="B35" s="93">
        <v>1</v>
      </c>
      <c r="C35" s="17" t="s">
        <v>111</v>
      </c>
      <c r="D35" s="92"/>
      <c r="E35" s="97"/>
      <c r="F35" s="218"/>
      <c r="G35" s="28"/>
    </row>
    <row r="36" spans="1:7" ht="15">
      <c r="A36" s="96"/>
      <c r="B36" s="96"/>
      <c r="C36" s="101" t="s">
        <v>112</v>
      </c>
      <c r="D36" s="25" t="s">
        <v>24</v>
      </c>
      <c r="E36" s="86">
        <v>3</v>
      </c>
      <c r="F36" s="27"/>
      <c r="G36" s="28">
        <f>E36*F36</f>
        <v>0</v>
      </c>
    </row>
    <row r="37" spans="1:7" ht="15">
      <c r="A37" s="93"/>
      <c r="B37" s="102"/>
      <c r="C37" s="103"/>
      <c r="D37" s="92"/>
      <c r="E37" s="97"/>
      <c r="F37" s="79"/>
      <c r="G37" s="28"/>
    </row>
    <row r="38" spans="1:7" s="5" customFormat="1" ht="15">
      <c r="A38" s="40"/>
      <c r="B38" s="88"/>
      <c r="C38" s="62" t="s">
        <v>113</v>
      </c>
      <c r="D38" s="98"/>
      <c r="E38" s="99"/>
      <c r="F38" s="79"/>
      <c r="G38" s="52">
        <f>G36</f>
        <v>0</v>
      </c>
    </row>
    <row r="39" spans="1:7" s="5" customFormat="1" ht="15">
      <c r="A39" s="40"/>
      <c r="B39" s="88"/>
      <c r="C39" s="100"/>
      <c r="D39" s="98"/>
      <c r="E39" s="82"/>
      <c r="F39" s="218"/>
      <c r="G39" s="28"/>
    </row>
    <row r="40" spans="1:7" s="5" customFormat="1" ht="15">
      <c r="A40" s="31">
        <v>4</v>
      </c>
      <c r="B40" s="96"/>
      <c r="C40" s="62" t="s">
        <v>114</v>
      </c>
      <c r="D40" s="85"/>
      <c r="E40" s="86"/>
      <c r="F40" s="215"/>
      <c r="G40" s="37"/>
    </row>
    <row r="41" spans="1:7" s="5" customFormat="1" ht="15">
      <c r="A41" s="40"/>
      <c r="B41" s="96"/>
      <c r="C41" s="62"/>
      <c r="D41" s="85"/>
      <c r="E41" s="97"/>
      <c r="F41" s="218"/>
      <c r="G41" s="28"/>
    </row>
    <row r="42" spans="1:7" s="5" customFormat="1" ht="150">
      <c r="A42" s="40"/>
      <c r="B42" s="96"/>
      <c r="C42" s="30" t="s">
        <v>115</v>
      </c>
      <c r="D42" s="85"/>
      <c r="E42" s="97"/>
      <c r="F42" s="218"/>
      <c r="G42" s="28"/>
    </row>
    <row r="43" spans="1:7" s="5" customFormat="1" ht="208.5">
      <c r="A43" s="40">
        <v>4</v>
      </c>
      <c r="B43" s="96">
        <v>1</v>
      </c>
      <c r="C43" s="104" t="s">
        <v>116</v>
      </c>
      <c r="D43" s="92"/>
      <c r="E43" s="97"/>
      <c r="F43" s="218"/>
      <c r="G43" s="28"/>
    </row>
    <row r="44" spans="1:7" s="5" customFormat="1" ht="15">
      <c r="A44" s="40"/>
      <c r="B44" s="96"/>
      <c r="C44" s="101" t="s">
        <v>117</v>
      </c>
      <c r="D44" s="92" t="s">
        <v>96</v>
      </c>
      <c r="E44" s="86">
        <v>228</v>
      </c>
      <c r="F44" s="27"/>
      <c r="G44" s="28">
        <f>E44*F44</f>
        <v>0</v>
      </c>
    </row>
    <row r="45" spans="1:7" s="5" customFormat="1" ht="15">
      <c r="A45" s="40"/>
      <c r="B45" s="96"/>
      <c r="C45" s="101"/>
      <c r="D45" s="92"/>
      <c r="E45" s="97"/>
      <c r="F45" s="79"/>
      <c r="G45" s="28"/>
    </row>
    <row r="46" spans="1:7" s="5" customFormat="1" ht="242.25" customHeight="1">
      <c r="A46" s="40">
        <v>4</v>
      </c>
      <c r="B46" s="96">
        <v>2</v>
      </c>
      <c r="C46" s="104" t="s">
        <v>118</v>
      </c>
      <c r="D46" s="92"/>
      <c r="E46" s="97"/>
      <c r="F46" s="79"/>
      <c r="G46" s="28"/>
    </row>
    <row r="47" spans="1:7" s="5" customFormat="1" ht="15">
      <c r="A47" s="40"/>
      <c r="B47" s="96"/>
      <c r="C47" s="101" t="s">
        <v>119</v>
      </c>
      <c r="D47" s="92" t="s">
        <v>96</v>
      </c>
      <c r="E47" s="86">
        <v>228</v>
      </c>
      <c r="F47" s="27"/>
      <c r="G47" s="28">
        <f>E47*F47</f>
        <v>0</v>
      </c>
    </row>
    <row r="48" spans="1:7" s="5" customFormat="1" ht="15">
      <c r="A48" s="40"/>
      <c r="B48" s="96"/>
      <c r="C48" s="101"/>
      <c r="D48" s="92"/>
      <c r="E48" s="97"/>
      <c r="F48" s="79"/>
      <c r="G48" s="28"/>
    </row>
    <row r="49" spans="1:7" s="5" customFormat="1" ht="149.25">
      <c r="A49" s="40">
        <v>4</v>
      </c>
      <c r="B49" s="96">
        <v>3</v>
      </c>
      <c r="C49" s="104" t="s">
        <v>120</v>
      </c>
      <c r="D49" s="92"/>
      <c r="E49" s="97"/>
      <c r="F49" s="79"/>
      <c r="G49" s="28"/>
    </row>
    <row r="50" spans="1:7" s="5" customFormat="1" ht="15">
      <c r="A50" s="40"/>
      <c r="B50" s="96"/>
      <c r="C50" s="105" t="s">
        <v>121</v>
      </c>
      <c r="D50" s="92"/>
      <c r="E50" s="97"/>
      <c r="F50" s="79"/>
      <c r="G50" s="28"/>
    </row>
    <row r="51" spans="1:7" s="5" customFormat="1" ht="15">
      <c r="A51" s="40"/>
      <c r="B51" s="96"/>
      <c r="C51" s="105" t="s">
        <v>122</v>
      </c>
      <c r="D51" s="92"/>
      <c r="E51" s="97"/>
      <c r="F51" s="79"/>
      <c r="G51" s="28"/>
    </row>
    <row r="52" spans="1:7" s="5" customFormat="1" ht="15">
      <c r="A52" s="40"/>
      <c r="B52" s="96"/>
      <c r="C52" s="105" t="s">
        <v>123</v>
      </c>
      <c r="D52" s="92" t="s">
        <v>24</v>
      </c>
      <c r="E52" s="86">
        <v>1</v>
      </c>
      <c r="F52" s="27"/>
      <c r="G52" s="28">
        <f aca="true" t="shared" si="0" ref="G52:G57">E52*F52</f>
        <v>0</v>
      </c>
    </row>
    <row r="53" spans="1:7" s="5" customFormat="1" ht="15">
      <c r="A53" s="40"/>
      <c r="B53" s="96"/>
      <c r="C53" s="105" t="s">
        <v>124</v>
      </c>
      <c r="D53" s="92"/>
      <c r="E53" s="86"/>
      <c r="F53" s="79"/>
      <c r="G53" s="28"/>
    </row>
    <row r="54" spans="1:7" s="5" customFormat="1" ht="15">
      <c r="A54" s="40"/>
      <c r="B54" s="96"/>
      <c r="C54" s="105" t="s">
        <v>125</v>
      </c>
      <c r="D54" s="92" t="s">
        <v>24</v>
      </c>
      <c r="E54" s="86">
        <v>2</v>
      </c>
      <c r="F54" s="27"/>
      <c r="G54" s="28">
        <f t="shared" si="0"/>
        <v>0</v>
      </c>
    </row>
    <row r="55" spans="1:7" s="5" customFormat="1" ht="15">
      <c r="A55" s="40"/>
      <c r="B55" s="96"/>
      <c r="C55" s="105" t="s">
        <v>126</v>
      </c>
      <c r="D55" s="92" t="s">
        <v>24</v>
      </c>
      <c r="E55" s="86">
        <v>1</v>
      </c>
      <c r="F55" s="27"/>
      <c r="G55" s="28">
        <f t="shared" si="0"/>
        <v>0</v>
      </c>
    </row>
    <row r="56" spans="1:7" s="5" customFormat="1" ht="15">
      <c r="A56" s="40"/>
      <c r="B56" s="96"/>
      <c r="C56" s="105" t="s">
        <v>127</v>
      </c>
      <c r="D56" s="92"/>
      <c r="E56" s="97"/>
      <c r="F56" s="79"/>
      <c r="G56" s="28"/>
    </row>
    <row r="57" spans="1:7" s="5" customFormat="1" ht="15">
      <c r="A57" s="40"/>
      <c r="B57" s="96"/>
      <c r="C57" s="105" t="s">
        <v>128</v>
      </c>
      <c r="D57" s="92" t="s">
        <v>24</v>
      </c>
      <c r="E57" s="86">
        <v>2</v>
      </c>
      <c r="F57" s="27"/>
      <c r="G57" s="28">
        <f t="shared" si="0"/>
        <v>0</v>
      </c>
    </row>
    <row r="58" spans="1:7" s="5" customFormat="1" ht="15">
      <c r="A58" s="40"/>
      <c r="B58" s="96"/>
      <c r="C58" s="106"/>
      <c r="D58" s="92"/>
      <c r="E58" s="97"/>
      <c r="F58" s="79"/>
      <c r="G58" s="28"/>
    </row>
    <row r="59" spans="1:7" s="111" customFormat="1" ht="59.25">
      <c r="A59" s="107">
        <v>4</v>
      </c>
      <c r="B59" s="107">
        <v>4</v>
      </c>
      <c r="C59" s="17" t="s">
        <v>129</v>
      </c>
      <c r="D59" s="108"/>
      <c r="E59" s="109"/>
      <c r="F59" s="110"/>
      <c r="G59" s="110"/>
    </row>
    <row r="60" spans="1:7" s="111" customFormat="1" ht="15">
      <c r="A60" s="112"/>
      <c r="B60" s="112"/>
      <c r="C60" s="113" t="s">
        <v>130</v>
      </c>
      <c r="D60" s="108"/>
      <c r="E60" s="109"/>
      <c r="F60" s="110"/>
      <c r="G60" s="110"/>
    </row>
    <row r="61" spans="1:7" s="111" customFormat="1" ht="15">
      <c r="A61" s="112"/>
      <c r="B61" s="112"/>
      <c r="C61" s="17" t="s">
        <v>131</v>
      </c>
      <c r="D61" s="108" t="s">
        <v>24</v>
      </c>
      <c r="E61" s="109">
        <v>1</v>
      </c>
      <c r="F61" s="114"/>
      <c r="G61" s="28">
        <f>E61*F61</f>
        <v>0</v>
      </c>
    </row>
    <row r="62" spans="1:7" s="5" customFormat="1" ht="15">
      <c r="A62" s="40"/>
      <c r="B62" s="96"/>
      <c r="C62" s="101"/>
      <c r="D62" s="92"/>
      <c r="E62" s="97"/>
      <c r="F62" s="79"/>
      <c r="G62" s="28"/>
    </row>
    <row r="63" spans="1:7" s="5" customFormat="1" ht="239.25">
      <c r="A63" s="40">
        <v>4</v>
      </c>
      <c r="B63" s="96">
        <v>5</v>
      </c>
      <c r="C63" s="104" t="s">
        <v>132</v>
      </c>
      <c r="D63" s="92"/>
      <c r="E63" s="97"/>
      <c r="F63" s="79"/>
      <c r="G63" s="28"/>
    </row>
    <row r="64" spans="1:7" s="5" customFormat="1" ht="15">
      <c r="A64" s="40"/>
      <c r="B64" s="96"/>
      <c r="C64" s="101" t="s">
        <v>133</v>
      </c>
      <c r="D64" s="92" t="s">
        <v>96</v>
      </c>
      <c r="E64" s="86">
        <v>228</v>
      </c>
      <c r="F64" s="27"/>
      <c r="G64" s="28">
        <f>E64*F64</f>
        <v>0</v>
      </c>
    </row>
    <row r="65" spans="1:7" s="5" customFormat="1" ht="15">
      <c r="A65" s="40"/>
      <c r="B65" s="96"/>
      <c r="C65" s="17"/>
      <c r="D65" s="92"/>
      <c r="E65" s="97"/>
      <c r="F65" s="79"/>
      <c r="G65" s="28"/>
    </row>
    <row r="66" spans="1:7" s="5" customFormat="1" ht="133.5">
      <c r="A66" s="40">
        <v>4</v>
      </c>
      <c r="B66" s="96">
        <v>6</v>
      </c>
      <c r="C66" s="104" t="s">
        <v>134</v>
      </c>
      <c r="D66" s="92"/>
      <c r="E66" s="97"/>
      <c r="F66" s="79"/>
      <c r="G66" s="28"/>
    </row>
    <row r="67" spans="1:7" s="5" customFormat="1" ht="15">
      <c r="A67" s="40"/>
      <c r="B67" s="96"/>
      <c r="C67" s="101" t="s">
        <v>133</v>
      </c>
      <c r="D67" s="92" t="s">
        <v>96</v>
      </c>
      <c r="E67" s="86">
        <v>228</v>
      </c>
      <c r="F67" s="27"/>
      <c r="G67" s="28">
        <f>E67*F67</f>
        <v>0</v>
      </c>
    </row>
    <row r="68" spans="1:7" s="5" customFormat="1" ht="15">
      <c r="A68" s="40"/>
      <c r="B68" s="96"/>
      <c r="C68" s="101"/>
      <c r="D68" s="92"/>
      <c r="E68" s="97"/>
      <c r="F68" s="79"/>
      <c r="G68" s="28"/>
    </row>
    <row r="69" spans="1:7" s="5" customFormat="1" ht="224.25">
      <c r="A69" s="40">
        <v>4</v>
      </c>
      <c r="B69" s="96">
        <v>7</v>
      </c>
      <c r="C69" s="104" t="s">
        <v>135</v>
      </c>
      <c r="D69" s="92"/>
      <c r="E69" s="97"/>
      <c r="F69" s="79"/>
      <c r="G69" s="28"/>
    </row>
    <row r="70" spans="1:7" s="5" customFormat="1" ht="15">
      <c r="A70" s="40"/>
      <c r="B70" s="96"/>
      <c r="C70" s="101" t="s">
        <v>133</v>
      </c>
      <c r="D70" s="92" t="s">
        <v>96</v>
      </c>
      <c r="E70" s="86">
        <v>228</v>
      </c>
      <c r="F70" s="27"/>
      <c r="G70" s="28">
        <f>E70*F70</f>
        <v>0</v>
      </c>
    </row>
    <row r="71" spans="1:7" s="5" customFormat="1" ht="15">
      <c r="A71" s="40"/>
      <c r="B71" s="96"/>
      <c r="C71" s="17"/>
      <c r="D71" s="92"/>
      <c r="E71" s="97"/>
      <c r="F71" s="79"/>
      <c r="G71" s="28"/>
    </row>
    <row r="72" spans="1:7" s="5" customFormat="1" ht="15">
      <c r="A72" s="40"/>
      <c r="B72" s="96"/>
      <c r="C72" s="17"/>
      <c r="D72" s="92"/>
      <c r="E72" s="97"/>
      <c r="F72" s="79"/>
      <c r="G72" s="28"/>
    </row>
    <row r="73" spans="1:7" s="5" customFormat="1" ht="90">
      <c r="A73" s="40">
        <v>4</v>
      </c>
      <c r="B73" s="96">
        <v>8</v>
      </c>
      <c r="C73" s="104" t="s">
        <v>136</v>
      </c>
      <c r="D73" s="92"/>
      <c r="E73" s="97"/>
      <c r="F73" s="79"/>
      <c r="G73" s="28"/>
    </row>
    <row r="74" spans="1:7" s="5" customFormat="1" ht="15">
      <c r="A74" s="40"/>
      <c r="B74" s="96"/>
      <c r="C74" s="101" t="s">
        <v>133</v>
      </c>
      <c r="D74" s="92" t="s">
        <v>96</v>
      </c>
      <c r="E74" s="86">
        <v>228</v>
      </c>
      <c r="F74" s="27"/>
      <c r="G74" s="28">
        <f>E74*F74</f>
        <v>0</v>
      </c>
    </row>
    <row r="75" spans="1:7" s="5" customFormat="1" ht="15">
      <c r="A75" s="40"/>
      <c r="B75" s="96"/>
      <c r="C75" s="101"/>
      <c r="D75" s="92"/>
      <c r="E75" s="97"/>
      <c r="F75" s="79"/>
      <c r="G75" s="28"/>
    </row>
    <row r="76" spans="1:7" s="5" customFormat="1" ht="15">
      <c r="A76" s="40"/>
      <c r="B76" s="80"/>
      <c r="C76" s="62" t="s">
        <v>137</v>
      </c>
      <c r="D76" s="98"/>
      <c r="E76" s="99"/>
      <c r="F76" s="79"/>
      <c r="G76" s="52">
        <f>SUM(G44:G74)</f>
        <v>0</v>
      </c>
    </row>
    <row r="77" spans="1:7" s="5" customFormat="1" ht="15">
      <c r="A77" s="40"/>
      <c r="B77" s="80"/>
      <c r="C77" s="96"/>
      <c r="D77" s="25"/>
      <c r="E77" s="82"/>
      <c r="F77" s="218"/>
      <c r="G77" s="28"/>
    </row>
    <row r="78" spans="1:7" s="5" customFormat="1" ht="15">
      <c r="A78" s="31">
        <v>5</v>
      </c>
      <c r="B78" s="96"/>
      <c r="C78" s="62" t="s">
        <v>39</v>
      </c>
      <c r="D78" s="85"/>
      <c r="E78" s="86"/>
      <c r="F78" s="215"/>
      <c r="G78" s="37"/>
    </row>
    <row r="79" spans="1:7" s="5" customFormat="1" ht="15">
      <c r="A79" s="40"/>
      <c r="B79" s="96"/>
      <c r="C79" s="62"/>
      <c r="D79" s="85"/>
      <c r="E79" s="97"/>
      <c r="F79" s="218"/>
      <c r="G79" s="28"/>
    </row>
    <row r="80" spans="1:7" s="5" customFormat="1" ht="120">
      <c r="A80" s="40">
        <v>5</v>
      </c>
      <c r="B80" s="96">
        <v>1</v>
      </c>
      <c r="C80" s="67" t="s">
        <v>138</v>
      </c>
      <c r="D80" s="115"/>
      <c r="E80" s="97"/>
      <c r="F80" s="218"/>
      <c r="G80" s="28"/>
    </row>
    <row r="81" spans="1:7" s="5" customFormat="1" ht="195">
      <c r="A81" s="40"/>
      <c r="B81" s="96"/>
      <c r="C81" s="116" t="s">
        <v>139</v>
      </c>
      <c r="D81" s="115"/>
      <c r="E81" s="97"/>
      <c r="F81" s="218"/>
      <c r="G81" s="28"/>
    </row>
    <row r="82" spans="1:7" s="5" customFormat="1" ht="60">
      <c r="A82" s="40"/>
      <c r="B82" s="96"/>
      <c r="C82" s="116" t="s">
        <v>140</v>
      </c>
      <c r="D82" s="115"/>
      <c r="E82" s="97"/>
      <c r="F82" s="218"/>
      <c r="G82" s="28"/>
    </row>
    <row r="83" spans="1:7" s="5" customFormat="1" ht="195">
      <c r="A83" s="40"/>
      <c r="B83" s="96"/>
      <c r="C83" s="117" t="s">
        <v>141</v>
      </c>
      <c r="D83" s="115"/>
      <c r="E83" s="97"/>
      <c r="F83" s="218"/>
      <c r="G83" s="28"/>
    </row>
    <row r="84" spans="1:7" s="5" customFormat="1" ht="15">
      <c r="A84" s="40"/>
      <c r="B84" s="96"/>
      <c r="C84" s="89" t="s">
        <v>133</v>
      </c>
      <c r="D84" s="118" t="s">
        <v>96</v>
      </c>
      <c r="E84" s="86">
        <v>228</v>
      </c>
      <c r="F84" s="27"/>
      <c r="G84" s="28">
        <f>E84*F84</f>
        <v>0</v>
      </c>
    </row>
    <row r="85" spans="1:7" s="5" customFormat="1" ht="15">
      <c r="A85" s="40"/>
      <c r="B85" s="80"/>
      <c r="C85" s="62"/>
      <c r="D85" s="98"/>
      <c r="E85" s="99"/>
      <c r="F85" s="79"/>
      <c r="G85" s="28"/>
    </row>
    <row r="86" spans="1:7" s="5" customFormat="1" ht="15">
      <c r="A86" s="40"/>
      <c r="B86" s="88"/>
      <c r="C86" s="62" t="s">
        <v>142</v>
      </c>
      <c r="D86" s="25"/>
      <c r="E86" s="82"/>
      <c r="F86" s="79"/>
      <c r="G86" s="52">
        <f>G84</f>
        <v>0</v>
      </c>
    </row>
    <row r="87" spans="1:7" s="5" customFormat="1" ht="15">
      <c r="A87" s="40"/>
      <c r="B87" s="88"/>
      <c r="C87" s="100"/>
      <c r="D87" s="98"/>
      <c r="E87" s="99"/>
      <c r="F87" s="79"/>
      <c r="G87" s="28"/>
    </row>
    <row r="88" spans="1:7" s="5" customFormat="1" ht="15">
      <c r="A88" s="40"/>
      <c r="B88" s="88"/>
      <c r="C88" s="62" t="s">
        <v>19</v>
      </c>
      <c r="D88" s="98"/>
      <c r="E88" s="119"/>
      <c r="F88" s="79"/>
      <c r="G88" s="28"/>
    </row>
    <row r="89" spans="1:7" s="5" customFormat="1" ht="15">
      <c r="A89" s="40"/>
      <c r="B89" s="88"/>
      <c r="C89" s="120" t="s">
        <v>143</v>
      </c>
      <c r="D89" s="98"/>
      <c r="E89" s="119"/>
      <c r="F89" s="79"/>
      <c r="G89" s="28"/>
    </row>
    <row r="90" spans="1:7" s="5" customFormat="1" ht="15">
      <c r="A90" s="40"/>
      <c r="B90" s="121" t="s">
        <v>38</v>
      </c>
      <c r="C90" s="62" t="s">
        <v>92</v>
      </c>
      <c r="D90" s="98"/>
      <c r="E90" s="119"/>
      <c r="F90" s="79"/>
      <c r="G90" s="28"/>
    </row>
    <row r="91" spans="1:7" s="5" customFormat="1" ht="15">
      <c r="A91" s="40"/>
      <c r="B91" s="80"/>
      <c r="C91" s="62"/>
      <c r="D91" s="98"/>
      <c r="E91" s="82"/>
      <c r="F91" s="79"/>
      <c r="G91" s="28"/>
    </row>
    <row r="92" spans="1:7" s="5" customFormat="1" ht="15">
      <c r="A92" s="40"/>
      <c r="B92" s="122" t="s">
        <v>93</v>
      </c>
      <c r="C92" s="31" t="s">
        <v>25</v>
      </c>
      <c r="D92" s="123"/>
      <c r="E92" s="124"/>
      <c r="F92" s="125"/>
      <c r="G92" s="52">
        <f>G9</f>
        <v>0</v>
      </c>
    </row>
    <row r="93" spans="1:7" s="5" customFormat="1" ht="15">
      <c r="A93" s="40"/>
      <c r="B93" s="62">
        <v>2</v>
      </c>
      <c r="C93" s="31" t="s">
        <v>26</v>
      </c>
      <c r="D93" s="123"/>
      <c r="E93" s="124"/>
      <c r="F93" s="125"/>
      <c r="G93" s="52">
        <f>G31</f>
        <v>0</v>
      </c>
    </row>
    <row r="94" spans="1:7" s="5" customFormat="1" ht="15">
      <c r="A94" s="40"/>
      <c r="B94" s="62">
        <v>3</v>
      </c>
      <c r="C94" s="31" t="s">
        <v>36</v>
      </c>
      <c r="D94" s="123"/>
      <c r="E94" s="124"/>
      <c r="F94" s="125"/>
      <c r="G94" s="52">
        <f>G38</f>
        <v>0</v>
      </c>
    </row>
    <row r="95" spans="1:7" s="5" customFormat="1" ht="15">
      <c r="A95" s="40"/>
      <c r="B95" s="62">
        <v>4</v>
      </c>
      <c r="C95" s="62" t="s">
        <v>114</v>
      </c>
      <c r="D95" s="123"/>
      <c r="E95" s="124"/>
      <c r="F95" s="125"/>
      <c r="G95" s="52">
        <f>G76</f>
        <v>0</v>
      </c>
    </row>
    <row r="96" spans="1:7" s="5" customFormat="1" ht="15">
      <c r="A96" s="40"/>
      <c r="B96" s="62">
        <v>5</v>
      </c>
      <c r="C96" s="62" t="s">
        <v>39</v>
      </c>
      <c r="D96" s="123"/>
      <c r="E96" s="124"/>
      <c r="F96" s="125"/>
      <c r="G96" s="52">
        <f>G86</f>
        <v>0</v>
      </c>
    </row>
    <row r="97" spans="1:7" s="5" customFormat="1" ht="15">
      <c r="A97" s="40"/>
      <c r="B97" s="122"/>
      <c r="C97" s="62"/>
      <c r="D97" s="116"/>
      <c r="E97" s="124"/>
      <c r="F97" s="125"/>
      <c r="G97" s="52"/>
    </row>
    <row r="98" spans="1:7" s="5" customFormat="1" ht="15">
      <c r="A98" s="40"/>
      <c r="B98" s="122"/>
      <c r="C98" s="67" t="s">
        <v>144</v>
      </c>
      <c r="D98" s="123"/>
      <c r="E98" s="124"/>
      <c r="F98" s="125"/>
      <c r="G98" s="52">
        <f>SUM(G92:G97)</f>
        <v>0</v>
      </c>
    </row>
    <row r="99" spans="1:7" s="5" customFormat="1" ht="15">
      <c r="A99" s="40"/>
      <c r="B99" s="122"/>
      <c r="C99" s="67"/>
      <c r="D99" s="123"/>
      <c r="E99" s="124"/>
      <c r="F99" s="125"/>
      <c r="G99" s="52"/>
    </row>
    <row r="100" spans="1:7" s="5" customFormat="1" ht="15">
      <c r="A100" s="40"/>
      <c r="B100" s="121"/>
      <c r="C100" s="67" t="s">
        <v>145</v>
      </c>
      <c r="D100" s="123"/>
      <c r="E100" s="126"/>
      <c r="F100" s="125"/>
      <c r="G100" s="52">
        <f>G98*0.25</f>
        <v>0</v>
      </c>
    </row>
    <row r="101" spans="1:7" s="5" customFormat="1" ht="15">
      <c r="A101" s="40"/>
      <c r="B101" s="121"/>
      <c r="C101" s="67"/>
      <c r="D101" s="123"/>
      <c r="E101" s="127"/>
      <c r="F101" s="125"/>
      <c r="G101" s="52"/>
    </row>
    <row r="102" spans="1:7" s="5" customFormat="1" ht="15">
      <c r="A102" s="40"/>
      <c r="B102" s="121"/>
      <c r="C102" s="67" t="s">
        <v>146</v>
      </c>
      <c r="D102" s="123"/>
      <c r="E102" s="127"/>
      <c r="F102" s="125"/>
      <c r="G102" s="52">
        <f>G98+G100</f>
        <v>0</v>
      </c>
    </row>
    <row r="103" spans="1:7" ht="15">
      <c r="A103" s="40"/>
      <c r="B103" s="40"/>
      <c r="C103" s="32"/>
      <c r="D103" s="25"/>
      <c r="E103" s="78"/>
      <c r="F103" s="79"/>
      <c r="G103" s="28"/>
    </row>
    <row r="104" spans="1:7" ht="15">
      <c r="A104" s="40"/>
      <c r="B104" s="40"/>
      <c r="C104" s="32"/>
      <c r="D104" s="25"/>
      <c r="E104" s="78"/>
      <c r="F104" s="79"/>
      <c r="G104" s="28"/>
    </row>
    <row r="105" spans="1:7" ht="15">
      <c r="A105" s="40"/>
      <c r="B105" s="40"/>
      <c r="C105" s="32"/>
      <c r="D105" s="25"/>
      <c r="E105" s="78"/>
      <c r="F105" s="79"/>
      <c r="G105" s="28"/>
    </row>
    <row r="106" spans="1:7" ht="15">
      <c r="A106" s="40"/>
      <c r="B106" s="40"/>
      <c r="C106" s="32"/>
      <c r="D106" s="25"/>
      <c r="E106" s="78"/>
      <c r="F106" s="79"/>
      <c r="G106" s="28"/>
    </row>
    <row r="107" spans="1:7" ht="15">
      <c r="A107" s="40"/>
      <c r="B107" s="40"/>
      <c r="C107" s="32"/>
      <c r="D107" s="25"/>
      <c r="E107" s="78"/>
      <c r="F107" s="79"/>
      <c r="G107" s="28"/>
    </row>
    <row r="108" spans="1:7" ht="15">
      <c r="A108" s="40"/>
      <c r="B108" s="40"/>
      <c r="C108" s="32"/>
      <c r="D108" s="25"/>
      <c r="E108" s="78"/>
      <c r="F108" s="79"/>
      <c r="G108" s="28"/>
    </row>
    <row r="109" spans="1:7" ht="15">
      <c r="A109" s="40"/>
      <c r="B109" s="40"/>
      <c r="C109" s="32"/>
      <c r="D109" s="25"/>
      <c r="E109" s="78"/>
      <c r="F109" s="79"/>
      <c r="G109" s="28"/>
    </row>
    <row r="110" spans="1:7" ht="15">
      <c r="A110" s="40"/>
      <c r="B110" s="40"/>
      <c r="C110" s="32"/>
      <c r="D110" s="25"/>
      <c r="E110" s="78"/>
      <c r="F110" s="79"/>
      <c r="G110" s="28"/>
    </row>
    <row r="111" spans="1:7" ht="15">
      <c r="A111" s="40"/>
      <c r="B111" s="40"/>
      <c r="C111" s="32"/>
      <c r="D111" s="25"/>
      <c r="E111" s="78"/>
      <c r="F111" s="79"/>
      <c r="G111" s="28"/>
    </row>
    <row r="112" spans="1:7" ht="15">
      <c r="A112" s="40"/>
      <c r="B112" s="40"/>
      <c r="C112" s="32"/>
      <c r="D112" s="25"/>
      <c r="E112" s="78"/>
      <c r="F112" s="79"/>
      <c r="G112" s="28"/>
    </row>
    <row r="113" spans="1:7" ht="15">
      <c r="A113" s="40"/>
      <c r="B113" s="40"/>
      <c r="C113" s="32"/>
      <c r="D113" s="25"/>
      <c r="E113" s="78"/>
      <c r="F113" s="79"/>
      <c r="G113" s="28"/>
    </row>
    <row r="114" spans="1:7" ht="15">
      <c r="A114" s="40"/>
      <c r="B114" s="40"/>
      <c r="C114" s="32"/>
      <c r="D114" s="25"/>
      <c r="E114" s="78"/>
      <c r="F114" s="79"/>
      <c r="G114" s="28"/>
    </row>
    <row r="115" spans="1:7" ht="15">
      <c r="A115" s="40"/>
      <c r="B115" s="40"/>
      <c r="C115" s="32"/>
      <c r="D115" s="25"/>
      <c r="E115" s="78"/>
      <c r="F115" s="79"/>
      <c r="G115" s="28"/>
    </row>
    <row r="116" spans="1:7" ht="15">
      <c r="A116" s="40"/>
      <c r="B116" s="40"/>
      <c r="C116" s="32"/>
      <c r="D116" s="25"/>
      <c r="E116" s="78"/>
      <c r="F116" s="79"/>
      <c r="G116" s="28"/>
    </row>
    <row r="117" spans="1:7" ht="15">
      <c r="A117" s="40"/>
      <c r="B117" s="40"/>
      <c r="C117" s="32"/>
      <c r="D117" s="25"/>
      <c r="E117" s="78"/>
      <c r="F117" s="79"/>
      <c r="G117" s="28"/>
    </row>
    <row r="118" spans="1:7" ht="15">
      <c r="A118" s="40"/>
      <c r="B118" s="40"/>
      <c r="C118" s="32"/>
      <c r="D118" s="25"/>
      <c r="E118" s="78"/>
      <c r="F118" s="79"/>
      <c r="G118" s="28"/>
    </row>
    <row r="119" spans="1:7" ht="15">
      <c r="A119" s="40"/>
      <c r="B119" s="40"/>
      <c r="C119" s="32"/>
      <c r="D119" s="25"/>
      <c r="E119" s="78"/>
      <c r="F119" s="79"/>
      <c r="G119" s="28"/>
    </row>
    <row r="120" spans="1:7" ht="15">
      <c r="A120" s="40"/>
      <c r="B120" s="40"/>
      <c r="C120" s="32"/>
      <c r="D120" s="25"/>
      <c r="E120" s="78"/>
      <c r="F120" s="79"/>
      <c r="G120" s="28"/>
    </row>
    <row r="121" spans="1:7" ht="15">
      <c r="A121" s="40"/>
      <c r="B121" s="40"/>
      <c r="C121" s="32"/>
      <c r="D121" s="25"/>
      <c r="E121" s="78"/>
      <c r="F121" s="79"/>
      <c r="G121" s="28"/>
    </row>
    <row r="122" spans="1:7" ht="15">
      <c r="A122" s="40"/>
      <c r="B122" s="40"/>
      <c r="C122" s="32"/>
      <c r="D122" s="25"/>
      <c r="E122" s="78"/>
      <c r="F122" s="79"/>
      <c r="G122" s="28"/>
    </row>
    <row r="123" spans="1:7" ht="15">
      <c r="A123" s="40"/>
      <c r="B123" s="40"/>
      <c r="C123" s="32"/>
      <c r="D123" s="25"/>
      <c r="E123" s="78"/>
      <c r="F123" s="79"/>
      <c r="G123" s="28"/>
    </row>
    <row r="124" spans="1:7" ht="15">
      <c r="A124" s="40"/>
      <c r="B124" s="40"/>
      <c r="C124" s="32"/>
      <c r="D124" s="25"/>
      <c r="E124" s="78"/>
      <c r="F124" s="79"/>
      <c r="G124" s="28"/>
    </row>
    <row r="125" spans="1:7" ht="15">
      <c r="A125" s="40"/>
      <c r="B125" s="40"/>
      <c r="C125" s="32"/>
      <c r="D125" s="25"/>
      <c r="E125" s="78"/>
      <c r="F125" s="79"/>
      <c r="G125" s="28"/>
    </row>
    <row r="126" spans="1:7" ht="15">
      <c r="A126" s="40"/>
      <c r="B126" s="40"/>
      <c r="C126" s="32"/>
      <c r="D126" s="25"/>
      <c r="E126" s="78"/>
      <c r="F126" s="79"/>
      <c r="G126" s="28"/>
    </row>
    <row r="127" spans="1:7" ht="15">
      <c r="A127" s="40"/>
      <c r="B127" s="40"/>
      <c r="C127" s="32"/>
      <c r="D127" s="25"/>
      <c r="E127" s="78"/>
      <c r="F127" s="79"/>
      <c r="G127" s="28"/>
    </row>
    <row r="128" spans="1:7" ht="15">
      <c r="A128" s="40"/>
      <c r="B128" s="40"/>
      <c r="C128" s="32"/>
      <c r="D128" s="25"/>
      <c r="E128" s="78"/>
      <c r="F128" s="79"/>
      <c r="G128" s="28"/>
    </row>
    <row r="129" spans="1:7" ht="15">
      <c r="A129" s="40"/>
      <c r="B129" s="40"/>
      <c r="C129" s="32"/>
      <c r="D129" s="25"/>
      <c r="E129" s="78"/>
      <c r="F129" s="79"/>
      <c r="G129" s="28"/>
    </row>
    <row r="130" spans="1:7" ht="15">
      <c r="A130" s="40"/>
      <c r="B130" s="40"/>
      <c r="C130" s="32"/>
      <c r="D130" s="25"/>
      <c r="E130" s="78"/>
      <c r="F130" s="79"/>
      <c r="G130" s="28"/>
    </row>
  </sheetData>
  <sheetProtection/>
  <printOptions/>
  <pageMargins left="0.9055118110236221" right="0.5118110236220472" top="0.6692913385826772" bottom="0.7874015748031497" header="0.31496062992125984" footer="0.31496062992125984"/>
  <pageSetup firstPageNumber="17" useFirstPageNumber="1" horizontalDpi="600" verticalDpi="600" orientation="portrait" paperSize="9" scale="84" r:id="rId1"/>
  <headerFooter>
    <oddHeader>&amp;L&amp;"Times New Roman,Uobičajeno"&amp;8D &amp;&amp; Z doo Zadar&amp;R&amp;"Times New Roman,Uobičajeno"&amp;8ZOP PP-931</oddHeader>
    <oddFooter>&amp;L&amp;"Times New Roman,Uobičajeno"&amp;8investitor: GRAD ZADAR, Narodni trg 1, 23000 Zadar 
građevina: PRISTUPNA PROMETNICA NOVOG GRADSKOG GROBLJA GRADA ZADRA
datum     :  studeni 2017.&amp;R&amp;"Times New Roman,Uobičajeno"&amp;8&amp;P</oddFooter>
  </headerFooter>
  <rowBreaks count="7" manualBreakCount="7">
    <brk id="9" max="6" man="1"/>
    <brk id="31" max="6" man="1"/>
    <brk id="38" max="6" man="1"/>
    <brk id="47" max="6" man="1"/>
    <brk id="67" max="6" man="1"/>
    <brk id="76" max="6" man="1"/>
    <brk id="86" max="6" man="1"/>
  </rowBreaks>
</worksheet>
</file>

<file path=xl/worksheets/sheet4.xml><?xml version="1.0" encoding="utf-8"?>
<worksheet xmlns="http://schemas.openxmlformats.org/spreadsheetml/2006/main" xmlns:r="http://schemas.openxmlformats.org/officeDocument/2006/relationships">
  <dimension ref="A1:J235"/>
  <sheetViews>
    <sheetView view="pageBreakPreview" zoomScaleSheetLayoutView="100" zoomScalePageLayoutView="85" workbookViewId="0" topLeftCell="A169">
      <selection activeCell="F6" sqref="F6:F164"/>
    </sheetView>
  </sheetViews>
  <sheetFormatPr defaultColWidth="9.140625" defaultRowHeight="12.75"/>
  <cols>
    <col min="1" max="1" width="4.140625" style="8" customWidth="1"/>
    <col min="2" max="2" width="5.421875" style="8" customWidth="1"/>
    <col min="3" max="3" width="46.8515625" style="2" customWidth="1"/>
    <col min="4" max="4" width="7.7109375" style="3" customWidth="1"/>
    <col min="5" max="5" width="9.28125" style="4" customWidth="1"/>
    <col min="6" max="6" width="11.421875" style="5" customWidth="1"/>
    <col min="7" max="7" width="14.421875" style="6" customWidth="1"/>
    <col min="8" max="16384" width="9.140625" style="7" customWidth="1"/>
  </cols>
  <sheetData>
    <row r="1" spans="1:7" ht="15">
      <c r="A1" s="40"/>
      <c r="B1" s="40"/>
      <c r="C1" s="32"/>
      <c r="D1" s="25"/>
      <c r="E1" s="26"/>
      <c r="F1" s="27"/>
      <c r="G1" s="28"/>
    </row>
    <row r="2" spans="1:7" ht="15">
      <c r="A2" s="31" t="s">
        <v>243</v>
      </c>
      <c r="B2" s="80"/>
      <c r="C2" s="62" t="s">
        <v>148</v>
      </c>
      <c r="D2" s="81"/>
      <c r="E2" s="51"/>
      <c r="F2" s="27"/>
      <c r="G2" s="28"/>
    </row>
    <row r="3" spans="1:7" ht="15">
      <c r="A3" s="31"/>
      <c r="B3" s="80"/>
      <c r="C3" s="62"/>
      <c r="D3" s="81"/>
      <c r="E3" s="51"/>
      <c r="F3" s="27"/>
      <c r="G3" s="28"/>
    </row>
    <row r="4" spans="1:7" ht="15">
      <c r="A4" s="83">
        <v>1</v>
      </c>
      <c r="B4" s="80"/>
      <c r="C4" s="84" t="s">
        <v>25</v>
      </c>
      <c r="D4" s="85"/>
      <c r="E4" s="86"/>
      <c r="F4" s="85"/>
      <c r="G4" s="85"/>
    </row>
    <row r="5" spans="1:7" ht="15">
      <c r="A5" s="87"/>
      <c r="B5" s="88"/>
      <c r="C5" s="89"/>
      <c r="D5" s="130"/>
      <c r="E5" s="131"/>
      <c r="F5" s="27"/>
      <c r="G5" s="28"/>
    </row>
    <row r="6" spans="1:7" ht="141" customHeight="1">
      <c r="A6" s="87">
        <v>1</v>
      </c>
      <c r="B6" s="80" t="s">
        <v>93</v>
      </c>
      <c r="C6" s="132" t="s">
        <v>149</v>
      </c>
      <c r="D6" s="130"/>
      <c r="E6" s="131"/>
      <c r="F6" s="27"/>
      <c r="G6" s="28"/>
    </row>
    <row r="7" spans="1:7" ht="15">
      <c r="A7" s="87"/>
      <c r="B7" s="87"/>
      <c r="C7" s="89" t="s">
        <v>150</v>
      </c>
      <c r="D7" s="133" t="s">
        <v>96</v>
      </c>
      <c r="E7" s="94">
        <v>293</v>
      </c>
      <c r="F7" s="27"/>
      <c r="G7" s="28">
        <f>F7*E7</f>
        <v>0</v>
      </c>
    </row>
    <row r="8" spans="1:7" ht="15">
      <c r="A8" s="134"/>
      <c r="B8" s="134"/>
      <c r="C8" s="32"/>
      <c r="D8" s="25"/>
      <c r="E8" s="135"/>
      <c r="F8" s="27"/>
      <c r="G8" s="28"/>
    </row>
    <row r="9" spans="1:7" ht="89.25">
      <c r="A9" s="40">
        <v>1</v>
      </c>
      <c r="B9" s="80" t="s">
        <v>151</v>
      </c>
      <c r="C9" s="30" t="s">
        <v>152</v>
      </c>
      <c r="D9" s="25"/>
      <c r="E9" s="51"/>
      <c r="F9" s="27"/>
      <c r="G9" s="28"/>
    </row>
    <row r="10" spans="1:7" ht="15">
      <c r="A10" s="40"/>
      <c r="B10" s="80"/>
      <c r="C10" s="30" t="s">
        <v>121</v>
      </c>
      <c r="D10" s="25" t="s">
        <v>24</v>
      </c>
      <c r="E10" s="51">
        <v>4</v>
      </c>
      <c r="F10" s="27"/>
      <c r="G10" s="28">
        <f>E10*F10</f>
        <v>0</v>
      </c>
    </row>
    <row r="11" spans="1:7" ht="15">
      <c r="A11" s="40"/>
      <c r="B11" s="80"/>
      <c r="C11" s="30"/>
      <c r="D11" s="25"/>
      <c r="E11" s="51"/>
      <c r="F11" s="27"/>
      <c r="G11" s="28"/>
    </row>
    <row r="12" spans="1:7" ht="15">
      <c r="A12" s="40"/>
      <c r="B12" s="80"/>
      <c r="C12" s="62" t="s">
        <v>97</v>
      </c>
      <c r="D12" s="25"/>
      <c r="E12" s="51"/>
      <c r="F12" s="27"/>
      <c r="G12" s="52">
        <f>G7+G10</f>
        <v>0</v>
      </c>
    </row>
    <row r="13" spans="1:7" ht="15">
      <c r="A13" s="40"/>
      <c r="B13" s="80"/>
      <c r="C13" s="96"/>
      <c r="D13" s="25"/>
      <c r="E13" s="51"/>
      <c r="F13" s="214"/>
      <c r="G13" s="28"/>
    </row>
    <row r="14" spans="1:7" ht="15">
      <c r="A14" s="31">
        <v>2</v>
      </c>
      <c r="B14" s="80"/>
      <c r="C14" s="62" t="s">
        <v>26</v>
      </c>
      <c r="D14" s="85"/>
      <c r="E14" s="86"/>
      <c r="F14" s="219"/>
      <c r="G14" s="85"/>
    </row>
    <row r="15" spans="1:7" ht="15">
      <c r="A15" s="40"/>
      <c r="B15" s="88"/>
      <c r="C15" s="100"/>
      <c r="D15" s="98"/>
      <c r="E15" s="136"/>
      <c r="F15" s="214"/>
      <c r="G15" s="28"/>
    </row>
    <row r="16" spans="1:7" ht="269.25">
      <c r="A16" s="40">
        <v>2</v>
      </c>
      <c r="B16" s="80" t="s">
        <v>93</v>
      </c>
      <c r="C16" s="67" t="s">
        <v>311</v>
      </c>
      <c r="D16" s="25"/>
      <c r="E16" s="137"/>
      <c r="F16" s="218"/>
      <c r="G16" s="28"/>
    </row>
    <row r="17" spans="1:7" ht="15">
      <c r="A17" s="40"/>
      <c r="B17" s="80"/>
      <c r="C17" s="30" t="s">
        <v>99</v>
      </c>
      <c r="D17" s="25" t="s">
        <v>100</v>
      </c>
      <c r="E17" s="26">
        <v>335</v>
      </c>
      <c r="F17" s="27"/>
      <c r="G17" s="28">
        <f>E17*F17</f>
        <v>0</v>
      </c>
    </row>
    <row r="18" spans="1:7" ht="15">
      <c r="A18" s="40"/>
      <c r="B18" s="80"/>
      <c r="C18" s="30"/>
      <c r="D18" s="25"/>
      <c r="E18" s="78"/>
      <c r="F18" s="79"/>
      <c r="G18" s="28"/>
    </row>
    <row r="19" spans="1:7" ht="213" customHeight="1">
      <c r="A19" s="40">
        <v>2</v>
      </c>
      <c r="B19" s="80" t="s">
        <v>151</v>
      </c>
      <c r="C19" s="67" t="s">
        <v>153</v>
      </c>
      <c r="D19" s="25"/>
      <c r="E19" s="137"/>
      <c r="F19" s="79"/>
      <c r="G19" s="28"/>
    </row>
    <row r="20" spans="1:7" ht="15">
      <c r="A20" s="40"/>
      <c r="B20" s="80"/>
      <c r="C20" s="30" t="s">
        <v>99</v>
      </c>
      <c r="D20" s="25"/>
      <c r="E20" s="78"/>
      <c r="F20" s="79"/>
      <c r="G20" s="28"/>
    </row>
    <row r="21" spans="1:7" ht="15">
      <c r="A21" s="40"/>
      <c r="B21" s="80"/>
      <c r="C21" s="30" t="s">
        <v>154</v>
      </c>
      <c r="D21" s="25" t="s">
        <v>100</v>
      </c>
      <c r="E21" s="26">
        <v>6</v>
      </c>
      <c r="F21" s="27"/>
      <c r="G21" s="28">
        <f>E21*F21</f>
        <v>0</v>
      </c>
    </row>
    <row r="22" spans="1:7" ht="15">
      <c r="A22" s="40"/>
      <c r="B22" s="80"/>
      <c r="C22" s="30" t="s">
        <v>155</v>
      </c>
      <c r="D22" s="25" t="s">
        <v>100</v>
      </c>
      <c r="E22" s="26">
        <v>63.5</v>
      </c>
      <c r="F22" s="27"/>
      <c r="G22" s="28">
        <f>E22*F22</f>
        <v>0</v>
      </c>
    </row>
    <row r="23" spans="1:7" ht="15">
      <c r="A23" s="40"/>
      <c r="B23" s="80"/>
      <c r="C23" s="30" t="s">
        <v>156</v>
      </c>
      <c r="D23" s="25" t="s">
        <v>100</v>
      </c>
      <c r="E23" s="26">
        <v>94</v>
      </c>
      <c r="F23" s="27"/>
      <c r="G23" s="28">
        <f>E23*F23</f>
        <v>0</v>
      </c>
    </row>
    <row r="24" spans="1:7" ht="15">
      <c r="A24" s="40"/>
      <c r="B24" s="80"/>
      <c r="C24" s="30" t="s">
        <v>157</v>
      </c>
      <c r="D24" s="25" t="s">
        <v>100</v>
      </c>
      <c r="E24" s="26">
        <v>190</v>
      </c>
      <c r="F24" s="27"/>
      <c r="G24" s="28">
        <f>E24*F24</f>
        <v>0</v>
      </c>
    </row>
    <row r="25" spans="1:7" ht="15">
      <c r="A25" s="40"/>
      <c r="B25" s="80"/>
      <c r="C25" s="30"/>
      <c r="D25" s="25"/>
      <c r="E25" s="78"/>
      <c r="F25" s="79"/>
      <c r="G25" s="28"/>
    </row>
    <row r="26" spans="1:7" ht="63.75" customHeight="1">
      <c r="A26" s="87">
        <v>2</v>
      </c>
      <c r="B26" s="87">
        <v>3</v>
      </c>
      <c r="C26" s="17" t="s">
        <v>158</v>
      </c>
      <c r="D26" s="138" t="s">
        <v>24</v>
      </c>
      <c r="E26" s="26">
        <v>18</v>
      </c>
      <c r="F26" s="27"/>
      <c r="G26" s="28">
        <f>E26*F26</f>
        <v>0</v>
      </c>
    </row>
    <row r="27" spans="1:7" ht="15">
      <c r="A27" s="40"/>
      <c r="B27" s="80"/>
      <c r="C27" s="31"/>
      <c r="D27" s="25"/>
      <c r="E27" s="78"/>
      <c r="F27" s="79"/>
      <c r="G27" s="28"/>
    </row>
    <row r="28" spans="1:7" ht="92.25" customHeight="1">
      <c r="A28" s="40">
        <v>2</v>
      </c>
      <c r="B28" s="80" t="s">
        <v>159</v>
      </c>
      <c r="C28" s="67" t="s">
        <v>160</v>
      </c>
      <c r="D28" s="25"/>
      <c r="E28" s="137"/>
      <c r="F28" s="79"/>
      <c r="G28" s="28"/>
    </row>
    <row r="29" spans="1:7" ht="15">
      <c r="A29" s="40"/>
      <c r="B29" s="80"/>
      <c r="C29" s="30" t="s">
        <v>102</v>
      </c>
      <c r="D29" s="25" t="s">
        <v>103</v>
      </c>
      <c r="E29" s="26">
        <v>264</v>
      </c>
      <c r="F29" s="27"/>
      <c r="G29" s="28">
        <f>E29*F29</f>
        <v>0</v>
      </c>
    </row>
    <row r="30" spans="1:7" ht="15">
      <c r="A30" s="40"/>
      <c r="B30" s="80"/>
      <c r="C30" s="30"/>
      <c r="D30" s="25"/>
      <c r="E30" s="78"/>
      <c r="F30" s="27"/>
      <c r="G30" s="28"/>
    </row>
    <row r="31" spans="1:7" ht="79.5" customHeight="1">
      <c r="A31" s="40">
        <v>2</v>
      </c>
      <c r="B31" s="80" t="s">
        <v>161</v>
      </c>
      <c r="C31" s="67" t="s">
        <v>162</v>
      </c>
      <c r="D31" s="25"/>
      <c r="E31" s="137"/>
      <c r="F31" s="27"/>
      <c r="G31" s="28"/>
    </row>
    <row r="32" spans="1:7" ht="15">
      <c r="A32" s="40"/>
      <c r="B32" s="80"/>
      <c r="C32" s="30" t="s">
        <v>102</v>
      </c>
      <c r="D32" s="25"/>
      <c r="E32" s="78"/>
      <c r="F32" s="27"/>
      <c r="G32" s="26"/>
    </row>
    <row r="33" spans="1:7" ht="15">
      <c r="A33" s="40"/>
      <c r="B33" s="80"/>
      <c r="C33" s="30" t="s">
        <v>154</v>
      </c>
      <c r="D33" s="25" t="s">
        <v>103</v>
      </c>
      <c r="E33" s="26">
        <v>10</v>
      </c>
      <c r="F33" s="27"/>
      <c r="G33" s="28">
        <f>E33*F33</f>
        <v>0</v>
      </c>
    </row>
    <row r="34" spans="1:7" ht="15">
      <c r="A34" s="40"/>
      <c r="B34" s="80"/>
      <c r="C34" s="30" t="s">
        <v>155</v>
      </c>
      <c r="D34" s="25" t="s">
        <v>103</v>
      </c>
      <c r="E34" s="26">
        <v>53</v>
      </c>
      <c r="F34" s="27"/>
      <c r="G34" s="28">
        <f>E34*F34</f>
        <v>0</v>
      </c>
    </row>
    <row r="35" spans="1:7" ht="15">
      <c r="A35" s="40"/>
      <c r="B35" s="80"/>
      <c r="C35" s="30" t="s">
        <v>156</v>
      </c>
      <c r="D35" s="25" t="s">
        <v>103</v>
      </c>
      <c r="E35" s="26">
        <v>35.5</v>
      </c>
      <c r="F35" s="27"/>
      <c r="G35" s="28">
        <f>E35*F35</f>
        <v>0</v>
      </c>
    </row>
    <row r="36" spans="1:7" ht="15">
      <c r="A36" s="40"/>
      <c r="B36" s="80"/>
      <c r="C36" s="30" t="s">
        <v>157</v>
      </c>
      <c r="D36" s="25" t="s">
        <v>103</v>
      </c>
      <c r="E36" s="26">
        <v>60</v>
      </c>
      <c r="F36" s="27"/>
      <c r="G36" s="28">
        <f>E36*F36</f>
        <v>0</v>
      </c>
    </row>
    <row r="37" spans="1:7" ht="15">
      <c r="A37" s="40"/>
      <c r="B37" s="80"/>
      <c r="C37" s="64"/>
      <c r="D37" s="25"/>
      <c r="E37" s="78"/>
      <c r="F37" s="79"/>
      <c r="G37" s="28"/>
    </row>
    <row r="38" spans="1:7" ht="94.5" customHeight="1">
      <c r="A38" s="40">
        <v>2</v>
      </c>
      <c r="B38" s="80" t="s">
        <v>163</v>
      </c>
      <c r="C38" s="67" t="s">
        <v>164</v>
      </c>
      <c r="D38" s="25"/>
      <c r="E38" s="137"/>
      <c r="F38" s="79"/>
      <c r="G38" s="28"/>
    </row>
    <row r="39" spans="1:7" ht="15">
      <c r="A39" s="40"/>
      <c r="B39" s="80"/>
      <c r="C39" s="30" t="s">
        <v>105</v>
      </c>
      <c r="D39" s="25" t="s">
        <v>100</v>
      </c>
      <c r="E39" s="26">
        <v>28</v>
      </c>
      <c r="F39" s="27"/>
      <c r="G39" s="28">
        <f>E39*F39</f>
        <v>0</v>
      </c>
    </row>
    <row r="40" spans="1:7" ht="15">
      <c r="A40" s="40"/>
      <c r="B40" s="88"/>
      <c r="C40" s="30"/>
      <c r="D40" s="98"/>
      <c r="E40" s="99"/>
      <c r="F40" s="79"/>
      <c r="G40" s="28"/>
    </row>
    <row r="41" spans="1:7" ht="105">
      <c r="A41" s="40">
        <v>2</v>
      </c>
      <c r="B41" s="80" t="s">
        <v>165</v>
      </c>
      <c r="C41" s="67" t="s">
        <v>166</v>
      </c>
      <c r="D41" s="25"/>
      <c r="E41" s="137"/>
      <c r="F41" s="79"/>
      <c r="G41" s="28"/>
    </row>
    <row r="42" spans="1:7" ht="15">
      <c r="A42" s="40"/>
      <c r="B42" s="80"/>
      <c r="C42" s="30" t="s">
        <v>105</v>
      </c>
      <c r="D42" s="25" t="s">
        <v>100</v>
      </c>
      <c r="E42" s="26">
        <v>126</v>
      </c>
      <c r="F42" s="27"/>
      <c r="G42" s="28">
        <f>E42*F42</f>
        <v>0</v>
      </c>
    </row>
    <row r="43" spans="1:7" ht="15">
      <c r="A43" s="40"/>
      <c r="B43" s="88"/>
      <c r="C43" s="30"/>
      <c r="D43" s="98"/>
      <c r="E43" s="99"/>
      <c r="F43" s="79"/>
      <c r="G43" s="28"/>
    </row>
    <row r="44" spans="1:7" ht="134.25">
      <c r="A44" s="40">
        <v>2</v>
      </c>
      <c r="B44" s="80" t="s">
        <v>167</v>
      </c>
      <c r="C44" s="67" t="s">
        <v>168</v>
      </c>
      <c r="D44" s="25"/>
      <c r="E44" s="137"/>
      <c r="F44" s="79"/>
      <c r="G44" s="28"/>
    </row>
    <row r="45" spans="1:7" ht="15">
      <c r="A45" s="40"/>
      <c r="B45" s="80"/>
      <c r="C45" s="30" t="s">
        <v>105</v>
      </c>
      <c r="D45" s="25" t="s">
        <v>100</v>
      </c>
      <c r="E45" s="26">
        <f>E17-E39-E42</f>
        <v>181</v>
      </c>
      <c r="F45" s="27"/>
      <c r="G45" s="28">
        <f>E45*F45</f>
        <v>0</v>
      </c>
    </row>
    <row r="46" spans="1:7" ht="15">
      <c r="A46" s="40"/>
      <c r="B46" s="80"/>
      <c r="C46" s="30"/>
      <c r="D46" s="25"/>
      <c r="E46" s="78"/>
      <c r="F46" s="79"/>
      <c r="G46" s="26"/>
    </row>
    <row r="47" spans="1:7" ht="74.25">
      <c r="A47" s="40">
        <v>2</v>
      </c>
      <c r="B47" s="80" t="s">
        <v>169</v>
      </c>
      <c r="C47" s="132" t="s">
        <v>170</v>
      </c>
      <c r="D47" s="133"/>
      <c r="E47" s="78"/>
      <c r="F47" s="79"/>
      <c r="G47" s="26"/>
    </row>
    <row r="48" spans="1:7" ht="15">
      <c r="A48" s="40"/>
      <c r="B48" s="80"/>
      <c r="C48" s="89" t="s">
        <v>171</v>
      </c>
      <c r="D48" s="25"/>
      <c r="E48" s="78"/>
      <c r="F48" s="79"/>
      <c r="G48" s="26"/>
    </row>
    <row r="49" spans="1:7" ht="15">
      <c r="A49" s="40"/>
      <c r="B49" s="80"/>
      <c r="C49" s="30" t="s">
        <v>172</v>
      </c>
      <c r="D49" s="133" t="s">
        <v>100</v>
      </c>
      <c r="E49" s="26">
        <v>55</v>
      </c>
      <c r="F49" s="27"/>
      <c r="G49" s="28">
        <f>E49*F49</f>
        <v>0</v>
      </c>
    </row>
    <row r="50" spans="1:7" ht="15">
      <c r="A50" s="40"/>
      <c r="B50" s="80"/>
      <c r="C50" s="30" t="s">
        <v>173</v>
      </c>
      <c r="D50" s="133" t="s">
        <v>100</v>
      </c>
      <c r="E50" s="26">
        <v>3.5</v>
      </c>
      <c r="F50" s="27"/>
      <c r="G50" s="28">
        <f>E50*F50</f>
        <v>0</v>
      </c>
    </row>
    <row r="51" spans="1:7" ht="15">
      <c r="A51" s="40"/>
      <c r="B51" s="80"/>
      <c r="C51" s="30" t="s">
        <v>156</v>
      </c>
      <c r="D51" s="133" t="s">
        <v>100</v>
      </c>
      <c r="E51" s="26">
        <v>62</v>
      </c>
      <c r="F51" s="27"/>
      <c r="G51" s="28">
        <f>E51*F51</f>
        <v>0</v>
      </c>
    </row>
    <row r="52" spans="1:7" ht="15">
      <c r="A52" s="40"/>
      <c r="B52" s="80"/>
      <c r="C52" s="30"/>
      <c r="D52" s="133"/>
      <c r="E52" s="26"/>
      <c r="F52" s="79"/>
      <c r="G52" s="28"/>
    </row>
    <row r="53" spans="1:7" ht="89.25">
      <c r="A53" s="93">
        <v>2</v>
      </c>
      <c r="B53" s="93">
        <v>10</v>
      </c>
      <c r="C53" s="17" t="s">
        <v>174</v>
      </c>
      <c r="D53" s="138"/>
      <c r="E53" s="139"/>
      <c r="F53" s="135"/>
      <c r="G53" s="28"/>
    </row>
    <row r="54" spans="1:7" ht="18">
      <c r="A54" s="93"/>
      <c r="B54" s="93"/>
      <c r="C54" s="140" t="s">
        <v>175</v>
      </c>
      <c r="D54" s="138" t="s">
        <v>176</v>
      </c>
      <c r="E54" s="139">
        <v>64</v>
      </c>
      <c r="F54" s="135"/>
      <c r="G54" s="28">
        <f>E54*F54</f>
        <v>0</v>
      </c>
    </row>
    <row r="55" spans="1:7" ht="15">
      <c r="A55" s="40"/>
      <c r="B55" s="80"/>
      <c r="C55" s="30"/>
      <c r="D55" s="25"/>
      <c r="E55" s="78"/>
      <c r="F55" s="79"/>
      <c r="G55" s="26"/>
    </row>
    <row r="56" spans="1:7" ht="134.25">
      <c r="A56" s="40">
        <v>2</v>
      </c>
      <c r="B56" s="80" t="s">
        <v>177</v>
      </c>
      <c r="C56" s="67" t="s">
        <v>178</v>
      </c>
      <c r="D56" s="25"/>
      <c r="E56" s="137"/>
      <c r="F56" s="79"/>
      <c r="G56" s="28"/>
    </row>
    <row r="57" spans="1:7" ht="15">
      <c r="A57" s="40"/>
      <c r="B57" s="80"/>
      <c r="C57" s="30" t="s">
        <v>105</v>
      </c>
      <c r="D57" s="25"/>
      <c r="E57" s="78"/>
      <c r="F57" s="79"/>
      <c r="G57" s="28"/>
    </row>
    <row r="58" spans="1:7" ht="15">
      <c r="A58" s="40"/>
      <c r="B58" s="80"/>
      <c r="C58" s="30" t="s">
        <v>179</v>
      </c>
      <c r="D58" s="25" t="s">
        <v>100</v>
      </c>
      <c r="E58" s="26">
        <v>122</v>
      </c>
      <c r="F58" s="27"/>
      <c r="G58" s="28">
        <f>E58*F58</f>
        <v>0</v>
      </c>
    </row>
    <row r="59" spans="1:7" ht="15">
      <c r="A59" s="40"/>
      <c r="B59" s="80"/>
      <c r="C59" s="30"/>
      <c r="D59" s="25"/>
      <c r="E59" s="78"/>
      <c r="F59" s="79"/>
      <c r="G59" s="28"/>
    </row>
    <row r="60" spans="1:7" ht="135">
      <c r="A60" s="40">
        <v>2</v>
      </c>
      <c r="B60" s="88" t="s">
        <v>180</v>
      </c>
      <c r="C60" s="30" t="s">
        <v>181</v>
      </c>
      <c r="D60" s="98"/>
      <c r="E60" s="99"/>
      <c r="F60" s="79"/>
      <c r="G60" s="28"/>
    </row>
    <row r="61" spans="1:7" ht="15">
      <c r="A61" s="40"/>
      <c r="B61" s="88"/>
      <c r="C61" s="30" t="s">
        <v>99</v>
      </c>
      <c r="D61" s="98" t="s">
        <v>100</v>
      </c>
      <c r="E61" s="136">
        <f>E17+E21+E22+E23+E24-E45-E58</f>
        <v>385.5</v>
      </c>
      <c r="F61" s="27"/>
      <c r="G61" s="28">
        <f>E61*F61</f>
        <v>0</v>
      </c>
    </row>
    <row r="62" spans="1:7" ht="15">
      <c r="A62" s="40"/>
      <c r="B62" s="80"/>
      <c r="C62" s="30"/>
      <c r="D62" s="25"/>
      <c r="E62" s="78"/>
      <c r="F62" s="79"/>
      <c r="G62" s="28"/>
    </row>
    <row r="63" spans="1:7" ht="15">
      <c r="A63" s="40"/>
      <c r="B63" s="88"/>
      <c r="C63" s="31" t="s">
        <v>110</v>
      </c>
      <c r="D63" s="98"/>
      <c r="E63" s="136"/>
      <c r="F63" s="27"/>
      <c r="G63" s="52">
        <f>SUM(G16:G61)</f>
        <v>0</v>
      </c>
    </row>
    <row r="64" spans="1:7" ht="15">
      <c r="A64" s="40"/>
      <c r="B64" s="88"/>
      <c r="C64" s="30"/>
      <c r="D64" s="98"/>
      <c r="E64" s="136"/>
      <c r="F64" s="27"/>
      <c r="G64" s="52"/>
    </row>
    <row r="65" spans="1:7" ht="15">
      <c r="A65" s="31">
        <v>3</v>
      </c>
      <c r="B65" s="80"/>
      <c r="C65" s="31" t="s">
        <v>36</v>
      </c>
      <c r="D65" s="85"/>
      <c r="E65" s="86"/>
      <c r="F65" s="219"/>
      <c r="G65" s="85"/>
    </row>
    <row r="66" spans="1:7" ht="15">
      <c r="A66" s="40"/>
      <c r="B66" s="88"/>
      <c r="C66" s="67"/>
      <c r="D66" s="98"/>
      <c r="E66" s="136"/>
      <c r="F66" s="214"/>
      <c r="G66" s="28"/>
    </row>
    <row r="67" spans="1:7" ht="44.25">
      <c r="A67" s="40">
        <v>3</v>
      </c>
      <c r="B67" s="88" t="s">
        <v>93</v>
      </c>
      <c r="C67" s="17" t="s">
        <v>182</v>
      </c>
      <c r="D67" s="98"/>
      <c r="E67" s="136"/>
      <c r="F67" s="214"/>
      <c r="G67" s="28"/>
    </row>
    <row r="68" spans="1:7" ht="18">
      <c r="A68" s="40"/>
      <c r="B68" s="88"/>
      <c r="C68" s="17" t="s">
        <v>183</v>
      </c>
      <c r="D68" s="98" t="s">
        <v>100</v>
      </c>
      <c r="E68" s="141">
        <v>2.6</v>
      </c>
      <c r="F68" s="27"/>
      <c r="G68" s="28">
        <f>E68*F68</f>
        <v>0</v>
      </c>
    </row>
    <row r="69" spans="1:7" ht="15">
      <c r="A69" s="40"/>
      <c r="B69" s="88"/>
      <c r="C69" s="67"/>
      <c r="D69" s="98"/>
      <c r="E69" s="136"/>
      <c r="F69" s="27"/>
      <c r="G69" s="28"/>
    </row>
    <row r="70" spans="1:7" s="142" customFormat="1" ht="164.25">
      <c r="A70" s="40">
        <v>3</v>
      </c>
      <c r="B70" s="88" t="s">
        <v>151</v>
      </c>
      <c r="C70" s="30" t="s">
        <v>184</v>
      </c>
      <c r="D70" s="98"/>
      <c r="E70" s="136"/>
      <c r="F70" s="27"/>
      <c r="G70" s="28"/>
    </row>
    <row r="71" spans="1:7" ht="15">
      <c r="A71" s="40"/>
      <c r="B71" s="80"/>
      <c r="C71" s="40" t="s">
        <v>185</v>
      </c>
      <c r="D71" s="25" t="s">
        <v>100</v>
      </c>
      <c r="E71" s="26">
        <v>4</v>
      </c>
      <c r="F71" s="27"/>
      <c r="G71" s="28">
        <f>E71*F71</f>
        <v>0</v>
      </c>
    </row>
    <row r="72" spans="1:7" ht="15">
      <c r="A72" s="40"/>
      <c r="B72" s="80"/>
      <c r="C72" s="140" t="s">
        <v>186</v>
      </c>
      <c r="D72" s="133" t="s">
        <v>187</v>
      </c>
      <c r="E72" s="26">
        <f>E71*50</f>
        <v>200</v>
      </c>
      <c r="F72" s="27"/>
      <c r="G72" s="28">
        <f>E72*F72</f>
        <v>0</v>
      </c>
    </row>
    <row r="73" spans="1:7" ht="15">
      <c r="A73" s="40"/>
      <c r="B73" s="80"/>
      <c r="C73" s="40"/>
      <c r="D73" s="25"/>
      <c r="E73" s="26"/>
      <c r="F73" s="27"/>
      <c r="G73" s="28"/>
    </row>
    <row r="74" spans="1:7" ht="119.25">
      <c r="A74" s="40">
        <v>3</v>
      </c>
      <c r="B74" s="88" t="s">
        <v>188</v>
      </c>
      <c r="C74" s="30" t="s">
        <v>189</v>
      </c>
      <c r="D74" s="98"/>
      <c r="E74" s="136"/>
      <c r="F74" s="27"/>
      <c r="G74" s="28"/>
    </row>
    <row r="75" spans="1:7" ht="15">
      <c r="A75" s="40"/>
      <c r="B75" s="80"/>
      <c r="C75" s="40" t="s">
        <v>185</v>
      </c>
      <c r="D75" s="25" t="s">
        <v>100</v>
      </c>
      <c r="E75" s="26">
        <v>2.5</v>
      </c>
      <c r="F75" s="27"/>
      <c r="G75" s="28">
        <f>E75*F75</f>
        <v>0</v>
      </c>
    </row>
    <row r="76" spans="1:7" ht="15">
      <c r="A76" s="40"/>
      <c r="B76" s="80"/>
      <c r="C76" s="40"/>
      <c r="D76" s="25"/>
      <c r="E76" s="26"/>
      <c r="F76" s="27"/>
      <c r="G76" s="28"/>
    </row>
    <row r="77" spans="1:7" ht="104.25">
      <c r="A77" s="40">
        <v>3</v>
      </c>
      <c r="B77" s="88" t="s">
        <v>159</v>
      </c>
      <c r="C77" s="30" t="s">
        <v>190</v>
      </c>
      <c r="D77" s="98"/>
      <c r="E77" s="26"/>
      <c r="F77" s="27"/>
      <c r="G77" s="28"/>
    </row>
    <row r="78" spans="1:7" ht="15">
      <c r="A78" s="40"/>
      <c r="B78" s="80"/>
      <c r="C78" s="40" t="s">
        <v>185</v>
      </c>
      <c r="D78" s="25" t="s">
        <v>100</v>
      </c>
      <c r="E78" s="26">
        <v>0.5</v>
      </c>
      <c r="F78" s="27"/>
      <c r="G78" s="28">
        <f>E78*F78</f>
        <v>0</v>
      </c>
    </row>
    <row r="79" spans="1:7" ht="15">
      <c r="A79" s="40"/>
      <c r="B79" s="80"/>
      <c r="C79" s="40"/>
      <c r="D79" s="25"/>
      <c r="E79" s="26"/>
      <c r="F79" s="27"/>
      <c r="G79" s="28"/>
    </row>
    <row r="80" spans="1:7" ht="150">
      <c r="A80" s="40">
        <v>3</v>
      </c>
      <c r="B80" s="80" t="s">
        <v>161</v>
      </c>
      <c r="C80" s="143" t="s">
        <v>191</v>
      </c>
      <c r="D80" s="130"/>
      <c r="E80" s="26"/>
      <c r="F80" s="27"/>
      <c r="G80" s="28"/>
    </row>
    <row r="81" spans="1:7" ht="18">
      <c r="A81" s="40"/>
      <c r="B81" s="80"/>
      <c r="C81" s="89" t="s">
        <v>192</v>
      </c>
      <c r="D81" s="133" t="s">
        <v>100</v>
      </c>
      <c r="E81" s="26">
        <v>2.5</v>
      </c>
      <c r="F81" s="27"/>
      <c r="G81" s="28">
        <f>E81*F81</f>
        <v>0</v>
      </c>
    </row>
    <row r="82" spans="1:7" ht="19.5" customHeight="1">
      <c r="A82" s="40"/>
      <c r="B82" s="80"/>
      <c r="C82" s="140" t="s">
        <v>186</v>
      </c>
      <c r="D82" s="133" t="s">
        <v>187</v>
      </c>
      <c r="E82" s="26">
        <f>E81*50</f>
        <v>125</v>
      </c>
      <c r="F82" s="27"/>
      <c r="G82" s="28">
        <f>E82*F82</f>
        <v>0</v>
      </c>
    </row>
    <row r="83" spans="1:7" ht="15">
      <c r="A83" s="40"/>
      <c r="B83" s="80"/>
      <c r="C83" s="89"/>
      <c r="D83" s="133"/>
      <c r="E83" s="26"/>
      <c r="F83" s="27"/>
      <c r="G83" s="28"/>
    </row>
    <row r="84" spans="1:7" ht="194.25">
      <c r="A84" s="40">
        <v>3</v>
      </c>
      <c r="B84" s="80" t="s">
        <v>163</v>
      </c>
      <c r="C84" s="143" t="s">
        <v>193</v>
      </c>
      <c r="D84" s="130"/>
      <c r="E84" s="26"/>
      <c r="F84" s="27"/>
      <c r="G84" s="28"/>
    </row>
    <row r="85" spans="1:7" ht="30">
      <c r="A85" s="40"/>
      <c r="B85" s="80"/>
      <c r="C85" s="89" t="s">
        <v>194</v>
      </c>
      <c r="D85" s="133" t="s">
        <v>100</v>
      </c>
      <c r="E85" s="26">
        <v>2</v>
      </c>
      <c r="F85" s="27"/>
      <c r="G85" s="28">
        <f>E85*F85</f>
        <v>0</v>
      </c>
    </row>
    <row r="86" spans="1:7" ht="30">
      <c r="A86" s="40"/>
      <c r="B86" s="80"/>
      <c r="C86" s="89" t="s">
        <v>195</v>
      </c>
      <c r="D86" s="133" t="s">
        <v>100</v>
      </c>
      <c r="E86" s="26">
        <v>2.5</v>
      </c>
      <c r="F86" s="27"/>
      <c r="G86" s="28">
        <f>E86*F86</f>
        <v>0</v>
      </c>
    </row>
    <row r="87" spans="1:7" ht="30">
      <c r="A87" s="40"/>
      <c r="B87" s="80"/>
      <c r="C87" s="89" t="s">
        <v>196</v>
      </c>
      <c r="D87" s="133" t="s">
        <v>100</v>
      </c>
      <c r="E87" s="26">
        <v>0.5</v>
      </c>
      <c r="F87" s="27"/>
      <c r="G87" s="28">
        <f>E87*F87</f>
        <v>0</v>
      </c>
    </row>
    <row r="88" spans="1:7" ht="31.5" customHeight="1">
      <c r="A88" s="40"/>
      <c r="B88" s="80"/>
      <c r="C88" s="89" t="s">
        <v>197</v>
      </c>
      <c r="D88" s="133" t="s">
        <v>100</v>
      </c>
      <c r="E88" s="26">
        <v>2.5</v>
      </c>
      <c r="F88" s="27"/>
      <c r="G88" s="28">
        <f>E88*F88</f>
        <v>0</v>
      </c>
    </row>
    <row r="89" spans="1:7" ht="20.25" customHeight="1">
      <c r="A89" s="40"/>
      <c r="B89" s="80"/>
      <c r="C89" s="140" t="s">
        <v>198</v>
      </c>
      <c r="D89" s="133" t="s">
        <v>199</v>
      </c>
      <c r="E89" s="26">
        <f>50*E88</f>
        <v>125</v>
      </c>
      <c r="F89" s="27"/>
      <c r="G89" s="28">
        <f>E89*F89</f>
        <v>0</v>
      </c>
    </row>
    <row r="90" spans="1:7" ht="15">
      <c r="A90" s="40"/>
      <c r="B90" s="80"/>
      <c r="C90" s="89"/>
      <c r="D90" s="133"/>
      <c r="E90" s="78"/>
      <c r="F90" s="27"/>
      <c r="G90" s="28"/>
    </row>
    <row r="91" spans="1:7" ht="73.5">
      <c r="A91" s="40">
        <v>3</v>
      </c>
      <c r="B91" s="80" t="s">
        <v>165</v>
      </c>
      <c r="C91" s="67" t="s">
        <v>200</v>
      </c>
      <c r="D91" s="98"/>
      <c r="E91" s="78"/>
      <c r="F91" s="27"/>
      <c r="G91" s="28"/>
    </row>
    <row r="92" spans="1:7" ht="15">
      <c r="A92" s="40"/>
      <c r="B92" s="80"/>
      <c r="C92" s="40" t="s">
        <v>185</v>
      </c>
      <c r="D92" s="25"/>
      <c r="E92" s="78"/>
      <c r="F92" s="27"/>
      <c r="G92" s="28"/>
    </row>
    <row r="93" spans="1:7" ht="15">
      <c r="A93" s="40"/>
      <c r="B93" s="80"/>
      <c r="C93" s="40" t="s">
        <v>201</v>
      </c>
      <c r="D93" s="46" t="s">
        <v>100</v>
      </c>
      <c r="E93" s="26">
        <v>1.2</v>
      </c>
      <c r="F93" s="27"/>
      <c r="G93" s="28">
        <f>E93*F93</f>
        <v>0</v>
      </c>
    </row>
    <row r="94" spans="1:7" ht="15">
      <c r="A94" s="40"/>
      <c r="B94" s="80"/>
      <c r="C94" s="40" t="s">
        <v>202</v>
      </c>
      <c r="D94" s="46" t="s">
        <v>100</v>
      </c>
      <c r="E94" s="26">
        <v>33</v>
      </c>
      <c r="F94" s="27"/>
      <c r="G94" s="28">
        <f>E94*F94</f>
        <v>0</v>
      </c>
    </row>
    <row r="95" spans="1:7" ht="15">
      <c r="A95" s="40"/>
      <c r="B95" s="80"/>
      <c r="C95" s="140" t="s">
        <v>186</v>
      </c>
      <c r="D95" s="144" t="s">
        <v>187</v>
      </c>
      <c r="E95" s="26">
        <f>150*E94</f>
        <v>4950</v>
      </c>
      <c r="F95" s="27"/>
      <c r="G95" s="28">
        <f>E95*F95</f>
        <v>0</v>
      </c>
    </row>
    <row r="96" spans="1:7" ht="15">
      <c r="A96" s="40"/>
      <c r="B96" s="80"/>
      <c r="C96" s="140"/>
      <c r="D96" s="133"/>
      <c r="E96" s="78"/>
      <c r="F96" s="27"/>
      <c r="G96" s="28"/>
    </row>
    <row r="97" spans="1:7" ht="74.25">
      <c r="A97" s="40">
        <v>3</v>
      </c>
      <c r="B97" s="80" t="s">
        <v>167</v>
      </c>
      <c r="C97" s="67" t="s">
        <v>203</v>
      </c>
      <c r="D97" s="98"/>
      <c r="E97" s="78"/>
      <c r="F97" s="27"/>
      <c r="G97" s="28"/>
    </row>
    <row r="98" spans="1:7" ht="15">
      <c r="A98" s="40"/>
      <c r="B98" s="80"/>
      <c r="C98" s="40" t="s">
        <v>185</v>
      </c>
      <c r="D98" s="25" t="s">
        <v>100</v>
      </c>
      <c r="E98" s="26">
        <v>11</v>
      </c>
      <c r="F98" s="27"/>
      <c r="G98" s="28">
        <f>E98*F98</f>
        <v>0</v>
      </c>
    </row>
    <row r="99" spans="1:7" ht="15">
      <c r="A99" s="40"/>
      <c r="B99" s="80"/>
      <c r="C99" s="140" t="s">
        <v>186</v>
      </c>
      <c r="D99" s="133" t="s">
        <v>187</v>
      </c>
      <c r="E99" s="26">
        <f>E98*150</f>
        <v>1650</v>
      </c>
      <c r="F99" s="27"/>
      <c r="G99" s="28">
        <f>E99*F99</f>
        <v>0</v>
      </c>
    </row>
    <row r="100" spans="1:7" ht="15">
      <c r="A100" s="40"/>
      <c r="B100" s="80"/>
      <c r="C100" s="140"/>
      <c r="D100" s="133"/>
      <c r="E100" s="26"/>
      <c r="F100" s="27"/>
      <c r="G100" s="28"/>
    </row>
    <row r="101" spans="1:7" ht="15">
      <c r="A101" s="17">
        <v>3</v>
      </c>
      <c r="B101" s="17">
        <v>9</v>
      </c>
      <c r="C101" s="104" t="s">
        <v>204</v>
      </c>
      <c r="D101" s="133"/>
      <c r="E101" s="26"/>
      <c r="F101" s="27"/>
      <c r="G101" s="28"/>
    </row>
    <row r="102" spans="1:7" ht="90">
      <c r="A102" s="145"/>
      <c r="B102" s="146"/>
      <c r="C102" s="17" t="s">
        <v>205</v>
      </c>
      <c r="D102" s="133"/>
      <c r="E102" s="26"/>
      <c r="F102" s="27"/>
      <c r="G102" s="28"/>
    </row>
    <row r="103" spans="1:7" ht="60">
      <c r="A103" s="145"/>
      <c r="B103" s="146"/>
      <c r="C103" s="17" t="s">
        <v>206</v>
      </c>
      <c r="D103" s="133"/>
      <c r="E103" s="26"/>
      <c r="F103" s="27"/>
      <c r="G103" s="28"/>
    </row>
    <row r="104" spans="1:7" ht="15">
      <c r="A104" s="145"/>
      <c r="B104" s="146"/>
      <c r="C104" s="17" t="s">
        <v>207</v>
      </c>
      <c r="D104" s="108" t="s">
        <v>24</v>
      </c>
      <c r="E104" s="147">
        <v>20</v>
      </c>
      <c r="F104" s="114"/>
      <c r="G104" s="114">
        <f>F104*E104</f>
        <v>0</v>
      </c>
    </row>
    <row r="105" spans="1:7" ht="15">
      <c r="A105" s="40"/>
      <c r="B105" s="80"/>
      <c r="C105" s="140"/>
      <c r="D105" s="133"/>
      <c r="E105" s="78"/>
      <c r="F105" s="27"/>
      <c r="G105" s="28"/>
    </row>
    <row r="106" spans="1:7" ht="150">
      <c r="A106" s="40">
        <v>3</v>
      </c>
      <c r="B106" s="80" t="s">
        <v>208</v>
      </c>
      <c r="C106" s="143" t="s">
        <v>209</v>
      </c>
      <c r="D106" s="130"/>
      <c r="E106" s="78"/>
      <c r="F106" s="27"/>
      <c r="G106" s="28"/>
    </row>
    <row r="107" spans="1:7" ht="18">
      <c r="A107" s="40"/>
      <c r="B107" s="80"/>
      <c r="C107" s="89" t="s">
        <v>192</v>
      </c>
      <c r="D107" s="133" t="s">
        <v>100</v>
      </c>
      <c r="E107" s="26">
        <v>0.88</v>
      </c>
      <c r="F107" s="27"/>
      <c r="G107" s="28">
        <f>E107*F107</f>
        <v>0</v>
      </c>
    </row>
    <row r="108" spans="1:7" ht="15">
      <c r="A108" s="40"/>
      <c r="B108" s="80"/>
      <c r="C108" s="140" t="s">
        <v>186</v>
      </c>
      <c r="D108" s="133" t="s">
        <v>187</v>
      </c>
      <c r="E108" s="26">
        <f>E107*50</f>
        <v>44</v>
      </c>
      <c r="F108" s="27"/>
      <c r="G108" s="28">
        <f>E108*F108</f>
        <v>0</v>
      </c>
    </row>
    <row r="109" spans="1:7" ht="15">
      <c r="A109" s="40"/>
      <c r="B109" s="80"/>
      <c r="C109" s="140"/>
      <c r="D109" s="133"/>
      <c r="E109" s="78"/>
      <c r="F109" s="27"/>
      <c r="G109" s="28"/>
    </row>
    <row r="110" spans="1:7" ht="104.25">
      <c r="A110" s="40">
        <v>3</v>
      </c>
      <c r="B110" s="80" t="s">
        <v>177</v>
      </c>
      <c r="C110" s="17" t="s">
        <v>210</v>
      </c>
      <c r="D110" s="92"/>
      <c r="E110" s="78"/>
      <c r="F110" s="27"/>
      <c r="G110" s="28"/>
    </row>
    <row r="111" spans="1:7" ht="15">
      <c r="A111" s="40"/>
      <c r="B111" s="80"/>
      <c r="C111" s="116" t="s">
        <v>211</v>
      </c>
      <c r="D111" s="25" t="s">
        <v>100</v>
      </c>
      <c r="E111" s="26">
        <v>4.1</v>
      </c>
      <c r="F111" s="27"/>
      <c r="G111" s="28">
        <f>E111*F111</f>
        <v>0</v>
      </c>
    </row>
    <row r="112" spans="1:7" ht="15">
      <c r="A112" s="40"/>
      <c r="B112" s="80"/>
      <c r="C112" s="140"/>
      <c r="D112" s="133"/>
      <c r="E112" s="26"/>
      <c r="F112" s="27"/>
      <c r="G112" s="28"/>
    </row>
    <row r="113" spans="1:7" ht="15">
      <c r="A113" s="40"/>
      <c r="B113" s="88"/>
      <c r="C113" s="31" t="s">
        <v>113</v>
      </c>
      <c r="D113" s="98"/>
      <c r="E113" s="136"/>
      <c r="F113" s="27"/>
      <c r="G113" s="52">
        <f>SUM(G68:G111)</f>
        <v>0</v>
      </c>
    </row>
    <row r="114" spans="1:7" ht="15">
      <c r="A114" s="40"/>
      <c r="B114" s="88"/>
      <c r="C114" s="30"/>
      <c r="D114" s="25"/>
      <c r="E114" s="51"/>
      <c r="F114" s="27"/>
      <c r="G114" s="28"/>
    </row>
    <row r="115" spans="1:7" ht="15">
      <c r="A115" s="31">
        <v>4</v>
      </c>
      <c r="B115" s="80"/>
      <c r="C115" s="31" t="s">
        <v>212</v>
      </c>
      <c r="D115" s="85"/>
      <c r="E115" s="86"/>
      <c r="F115" s="85"/>
      <c r="G115" s="85"/>
    </row>
    <row r="116" spans="1:7" ht="15">
      <c r="A116" s="40"/>
      <c r="B116" s="80"/>
      <c r="C116" s="31"/>
      <c r="D116" s="85"/>
      <c r="E116" s="86"/>
      <c r="F116" s="27"/>
      <c r="G116" s="28"/>
    </row>
    <row r="117" spans="1:7" ht="178.5">
      <c r="A117" s="40">
        <v>4</v>
      </c>
      <c r="B117" s="80" t="s">
        <v>93</v>
      </c>
      <c r="C117" s="89" t="s">
        <v>213</v>
      </c>
      <c r="D117" s="130"/>
      <c r="E117" s="86"/>
      <c r="F117" s="27"/>
      <c r="G117" s="28"/>
    </row>
    <row r="118" spans="1:7" ht="15">
      <c r="A118" s="40"/>
      <c r="B118" s="80"/>
      <c r="C118" s="89" t="s">
        <v>214</v>
      </c>
      <c r="D118" s="133" t="s">
        <v>24</v>
      </c>
      <c r="E118" s="148">
        <v>10</v>
      </c>
      <c r="F118" s="27"/>
      <c r="G118" s="28">
        <f>E118*F118</f>
        <v>0</v>
      </c>
    </row>
    <row r="119" spans="1:7" ht="15">
      <c r="A119" s="40"/>
      <c r="B119" s="80"/>
      <c r="C119" s="31"/>
      <c r="D119" s="85"/>
      <c r="E119" s="86"/>
      <c r="F119" s="27"/>
      <c r="G119" s="28"/>
    </row>
    <row r="120" spans="1:7" ht="119.25">
      <c r="A120" s="40">
        <v>4</v>
      </c>
      <c r="B120" s="88" t="s">
        <v>151</v>
      </c>
      <c r="C120" s="30" t="s">
        <v>215</v>
      </c>
      <c r="D120" s="98"/>
      <c r="E120" s="149"/>
      <c r="F120" s="27"/>
      <c r="G120" s="28"/>
    </row>
    <row r="121" spans="1:10" ht="15">
      <c r="A121" s="40"/>
      <c r="B121" s="88"/>
      <c r="C121" s="30" t="s">
        <v>216</v>
      </c>
      <c r="D121" s="98" t="s">
        <v>24</v>
      </c>
      <c r="E121" s="149">
        <v>20</v>
      </c>
      <c r="F121" s="27"/>
      <c r="G121" s="28">
        <f>E121*F121</f>
        <v>0</v>
      </c>
      <c r="I121" s="142"/>
      <c r="J121" s="150"/>
    </row>
    <row r="122" spans="1:7" ht="15">
      <c r="A122" s="40"/>
      <c r="B122" s="88"/>
      <c r="C122" s="30"/>
      <c r="D122" s="98"/>
      <c r="E122" s="136"/>
      <c r="F122" s="27"/>
      <c r="G122" s="28"/>
    </row>
    <row r="123" spans="1:7" ht="78.75" customHeight="1">
      <c r="A123" s="40">
        <v>4</v>
      </c>
      <c r="B123" s="88" t="s">
        <v>188</v>
      </c>
      <c r="C123" s="30" t="s">
        <v>217</v>
      </c>
      <c r="D123" s="98"/>
      <c r="E123" s="136"/>
      <c r="F123" s="27"/>
      <c r="G123" s="28"/>
    </row>
    <row r="124" spans="1:7" ht="15">
      <c r="A124" s="40"/>
      <c r="B124" s="88"/>
      <c r="C124" s="253" t="s">
        <v>218</v>
      </c>
      <c r="D124" s="98" t="s">
        <v>24</v>
      </c>
      <c r="E124" s="149">
        <v>13</v>
      </c>
      <c r="F124" s="27"/>
      <c r="G124" s="28">
        <f>E124*F124</f>
        <v>0</v>
      </c>
    </row>
    <row r="125" spans="1:7" ht="15">
      <c r="A125" s="40"/>
      <c r="B125" s="88"/>
      <c r="C125" s="253"/>
      <c r="D125" s="98"/>
      <c r="E125" s="149"/>
      <c r="F125" s="27"/>
      <c r="G125" s="28"/>
    </row>
    <row r="126" spans="1:7" ht="88.5">
      <c r="A126" s="87">
        <v>4</v>
      </c>
      <c r="B126" s="87">
        <v>4</v>
      </c>
      <c r="C126" s="17" t="s">
        <v>219</v>
      </c>
      <c r="D126" s="151"/>
      <c r="E126" s="141"/>
      <c r="F126" s="114"/>
      <c r="G126" s="114"/>
    </row>
    <row r="127" spans="1:7" ht="15">
      <c r="A127" s="87"/>
      <c r="B127" s="87"/>
      <c r="C127" s="152" t="s">
        <v>220</v>
      </c>
      <c r="D127" s="151" t="s">
        <v>24</v>
      </c>
      <c r="E127" s="109">
        <v>2</v>
      </c>
      <c r="F127" s="114"/>
      <c r="G127" s="114">
        <f>F127*E127</f>
        <v>0</v>
      </c>
    </row>
    <row r="128" spans="1:7" ht="15">
      <c r="A128" s="40"/>
      <c r="B128" s="88"/>
      <c r="C128" s="30"/>
      <c r="D128" s="98"/>
      <c r="E128" s="51"/>
      <c r="F128" s="27"/>
      <c r="G128" s="28"/>
    </row>
    <row r="129" spans="1:7" ht="15">
      <c r="A129" s="40"/>
      <c r="B129" s="88"/>
      <c r="C129" s="31" t="s">
        <v>221</v>
      </c>
      <c r="D129" s="98"/>
      <c r="E129" s="136"/>
      <c r="F129" s="27"/>
      <c r="G129" s="52">
        <f>SUM(G118:G127)</f>
        <v>0</v>
      </c>
    </row>
    <row r="130" spans="1:7" ht="15">
      <c r="A130" s="40"/>
      <c r="B130" s="88"/>
      <c r="C130" s="30"/>
      <c r="D130" s="98"/>
      <c r="E130" s="51"/>
      <c r="F130" s="27"/>
      <c r="G130" s="28"/>
    </row>
    <row r="131" spans="1:7" ht="15">
      <c r="A131" s="31">
        <v>5</v>
      </c>
      <c r="B131" s="96"/>
      <c r="C131" s="31" t="s">
        <v>114</v>
      </c>
      <c r="D131" s="85"/>
      <c r="E131" s="86"/>
      <c r="F131" s="85"/>
      <c r="G131" s="85"/>
    </row>
    <row r="132" spans="1:7" ht="15">
      <c r="A132" s="31"/>
      <c r="B132" s="96"/>
      <c r="C132" s="31"/>
      <c r="D132" s="85"/>
      <c r="E132" s="86"/>
      <c r="F132" s="27"/>
      <c r="G132" s="28"/>
    </row>
    <row r="133" spans="1:7" ht="208.5">
      <c r="A133" s="87">
        <v>5</v>
      </c>
      <c r="B133" s="87">
        <v>1</v>
      </c>
      <c r="C133" s="17" t="s">
        <v>222</v>
      </c>
      <c r="D133" s="133"/>
      <c r="E133" s="86"/>
      <c r="F133" s="27"/>
      <c r="G133" s="28"/>
    </row>
    <row r="134" spans="1:7" ht="15">
      <c r="A134" s="87"/>
      <c r="B134" s="87" t="s">
        <v>223</v>
      </c>
      <c r="C134" s="17" t="s">
        <v>224</v>
      </c>
      <c r="D134" s="133" t="s">
        <v>96</v>
      </c>
      <c r="E134" s="86">
        <v>115</v>
      </c>
      <c r="F134" s="27"/>
      <c r="G134" s="28">
        <f>E134*F134</f>
        <v>0</v>
      </c>
    </row>
    <row r="135" spans="1:7" ht="15">
      <c r="A135" s="87"/>
      <c r="B135" s="87" t="s">
        <v>225</v>
      </c>
      <c r="C135" s="17" t="s">
        <v>226</v>
      </c>
      <c r="D135" s="133" t="s">
        <v>96</v>
      </c>
      <c r="E135" s="86">
        <v>23</v>
      </c>
      <c r="F135" s="27"/>
      <c r="G135" s="28">
        <f>E135*F135</f>
        <v>0</v>
      </c>
    </row>
    <row r="136" spans="1:7" ht="15">
      <c r="A136" s="87"/>
      <c r="B136" s="87" t="s">
        <v>225</v>
      </c>
      <c r="C136" s="17" t="s">
        <v>227</v>
      </c>
      <c r="D136" s="133" t="s">
        <v>96</v>
      </c>
      <c r="E136" s="86">
        <v>154</v>
      </c>
      <c r="F136" s="27"/>
      <c r="G136" s="28">
        <f>E136*F136</f>
        <v>0</v>
      </c>
    </row>
    <row r="137" spans="1:7" ht="15">
      <c r="A137" s="87"/>
      <c r="B137" s="87"/>
      <c r="C137" s="17"/>
      <c r="D137" s="133"/>
      <c r="E137" s="86"/>
      <c r="F137" s="27"/>
      <c r="G137" s="28"/>
    </row>
    <row r="138" spans="1:7" ht="193.5">
      <c r="A138" s="87">
        <v>5</v>
      </c>
      <c r="B138" s="87">
        <v>2</v>
      </c>
      <c r="C138" s="17" t="s">
        <v>228</v>
      </c>
      <c r="D138" s="133"/>
      <c r="E138" s="86"/>
      <c r="F138" s="27"/>
      <c r="G138" s="28"/>
    </row>
    <row r="139" spans="1:7" ht="30">
      <c r="A139" s="87"/>
      <c r="B139" s="87"/>
      <c r="C139" s="17" t="s">
        <v>229</v>
      </c>
      <c r="D139" s="133"/>
      <c r="E139" s="86"/>
      <c r="F139" s="27"/>
      <c r="G139" s="28"/>
    </row>
    <row r="140" spans="1:7" ht="30">
      <c r="A140" s="87"/>
      <c r="B140" s="87"/>
      <c r="C140" s="17" t="s">
        <v>230</v>
      </c>
      <c r="D140" s="133" t="s">
        <v>231</v>
      </c>
      <c r="E140" s="153">
        <v>1</v>
      </c>
      <c r="F140" s="27"/>
      <c r="G140" s="28">
        <f>E140*F140</f>
        <v>0</v>
      </c>
    </row>
    <row r="141" spans="1:7" ht="15">
      <c r="A141" s="87"/>
      <c r="B141" s="87"/>
      <c r="C141" s="17" t="s">
        <v>232</v>
      </c>
      <c r="D141" s="133" t="s">
        <v>231</v>
      </c>
      <c r="E141" s="86">
        <v>6</v>
      </c>
      <c r="F141" s="27"/>
      <c r="G141" s="28">
        <f>E141*F141</f>
        <v>0</v>
      </c>
    </row>
    <row r="142" spans="1:7" ht="15">
      <c r="A142" s="87"/>
      <c r="B142" s="87"/>
      <c r="C142" s="17" t="s">
        <v>233</v>
      </c>
      <c r="D142" s="133" t="s">
        <v>231</v>
      </c>
      <c r="E142" s="86">
        <v>1</v>
      </c>
      <c r="F142" s="27"/>
      <c r="G142" s="28">
        <f>E142*F142</f>
        <v>0</v>
      </c>
    </row>
    <row r="143" spans="1:7" ht="30">
      <c r="A143" s="87"/>
      <c r="B143" s="87"/>
      <c r="C143" s="17" t="s">
        <v>234</v>
      </c>
      <c r="D143" s="133" t="s">
        <v>231</v>
      </c>
      <c r="E143" s="86">
        <v>1</v>
      </c>
      <c r="F143" s="27"/>
      <c r="G143" s="28">
        <f>E143*F143</f>
        <v>0</v>
      </c>
    </row>
    <row r="144" spans="1:7" ht="15">
      <c r="A144" s="87"/>
      <c r="B144" s="87"/>
      <c r="C144" s="17" t="s">
        <v>235</v>
      </c>
      <c r="D144" s="133" t="s">
        <v>231</v>
      </c>
      <c r="E144" s="86">
        <v>1</v>
      </c>
      <c r="F144" s="27"/>
      <c r="G144" s="28">
        <f>E144*F144</f>
        <v>0</v>
      </c>
    </row>
    <row r="145" spans="1:7" ht="15">
      <c r="A145" s="87"/>
      <c r="B145" s="87"/>
      <c r="C145" s="17"/>
      <c r="D145" s="133"/>
      <c r="E145" s="86"/>
      <c r="F145" s="27"/>
      <c r="G145" s="28"/>
    </row>
    <row r="146" spans="1:7" ht="119.25">
      <c r="A146" s="87">
        <v>5</v>
      </c>
      <c r="B146" s="87">
        <v>3</v>
      </c>
      <c r="C146" s="17" t="s">
        <v>236</v>
      </c>
      <c r="D146" s="133"/>
      <c r="E146" s="86"/>
      <c r="F146" s="27"/>
      <c r="G146" s="28"/>
    </row>
    <row r="147" spans="1:7" ht="30">
      <c r="A147" s="87"/>
      <c r="B147" s="87"/>
      <c r="C147" s="17" t="s">
        <v>229</v>
      </c>
      <c r="D147" s="133" t="s">
        <v>231</v>
      </c>
      <c r="E147" s="153">
        <v>10</v>
      </c>
      <c r="F147" s="27"/>
      <c r="G147" s="28">
        <f>E147*F147</f>
        <v>0</v>
      </c>
    </row>
    <row r="148" spans="1:7" ht="15">
      <c r="A148" s="40"/>
      <c r="B148" s="88"/>
      <c r="C148" s="253"/>
      <c r="D148" s="98"/>
      <c r="E148" s="136"/>
      <c r="F148" s="27"/>
      <c r="G148" s="28"/>
    </row>
    <row r="149" spans="1:7" ht="89.25">
      <c r="A149" s="40">
        <v>5</v>
      </c>
      <c r="B149" s="88" t="s">
        <v>159</v>
      </c>
      <c r="C149" s="254" t="s">
        <v>237</v>
      </c>
      <c r="D149" s="98"/>
      <c r="E149" s="136"/>
      <c r="F149" s="27"/>
      <c r="G149" s="28"/>
    </row>
    <row r="150" spans="1:7" ht="15">
      <c r="A150" s="40"/>
      <c r="B150" s="88"/>
      <c r="C150" s="253" t="s">
        <v>238</v>
      </c>
      <c r="D150" s="98" t="s">
        <v>24</v>
      </c>
      <c r="E150" s="136">
        <v>1</v>
      </c>
      <c r="F150" s="27"/>
      <c r="G150" s="28">
        <f>E150*F150</f>
        <v>0</v>
      </c>
    </row>
    <row r="151" spans="1:7" ht="15">
      <c r="A151" s="40"/>
      <c r="B151" s="88"/>
      <c r="C151" s="253"/>
      <c r="D151" s="98"/>
      <c r="E151" s="136"/>
      <c r="F151" s="27"/>
      <c r="G151" s="28"/>
    </row>
    <row r="152" spans="1:7" ht="15">
      <c r="A152" s="40"/>
      <c r="B152" s="80"/>
      <c r="C152" s="31" t="s">
        <v>137</v>
      </c>
      <c r="D152" s="98"/>
      <c r="E152" s="136"/>
      <c r="F152" s="27"/>
      <c r="G152" s="52">
        <f>SUM(G133:G150)</f>
        <v>0</v>
      </c>
    </row>
    <row r="153" spans="1:7" ht="15">
      <c r="A153" s="40"/>
      <c r="B153" s="80"/>
      <c r="C153" s="40"/>
      <c r="D153" s="25"/>
      <c r="E153" s="51"/>
      <c r="F153" s="27"/>
      <c r="G153" s="28"/>
    </row>
    <row r="154" spans="1:7" ht="15">
      <c r="A154" s="31">
        <v>6</v>
      </c>
      <c r="B154" s="96"/>
      <c r="C154" s="31" t="s">
        <v>39</v>
      </c>
      <c r="D154" s="85"/>
      <c r="E154" s="86"/>
      <c r="F154" s="85"/>
      <c r="G154" s="85"/>
    </row>
    <row r="155" spans="1:7" ht="15">
      <c r="A155" s="40"/>
      <c r="B155" s="96"/>
      <c r="C155" s="31"/>
      <c r="D155" s="85"/>
      <c r="E155" s="86"/>
      <c r="F155" s="27"/>
      <c r="G155" s="28"/>
    </row>
    <row r="156" spans="1:7" ht="129.75" customHeight="1">
      <c r="A156" s="40">
        <v>6</v>
      </c>
      <c r="B156" s="96">
        <v>1</v>
      </c>
      <c r="C156" s="67" t="s">
        <v>239</v>
      </c>
      <c r="D156" s="25"/>
      <c r="E156" s="86"/>
      <c r="F156" s="27"/>
      <c r="G156" s="28"/>
    </row>
    <row r="157" spans="1:7" ht="15">
      <c r="A157" s="40"/>
      <c r="B157" s="96"/>
      <c r="C157" s="89" t="s">
        <v>150</v>
      </c>
      <c r="D157" s="133" t="s">
        <v>96</v>
      </c>
      <c r="E157" s="86">
        <v>293</v>
      </c>
      <c r="F157" s="27"/>
      <c r="G157" s="28">
        <f>E157*F157</f>
        <v>0</v>
      </c>
    </row>
    <row r="158" spans="1:7" ht="15">
      <c r="A158" s="40"/>
      <c r="B158" s="96"/>
      <c r="C158" s="31"/>
      <c r="D158" s="85"/>
      <c r="E158" s="86"/>
      <c r="F158" s="27"/>
      <c r="G158" s="28"/>
    </row>
    <row r="159" spans="1:7" ht="60">
      <c r="A159" s="40">
        <v>6</v>
      </c>
      <c r="B159" s="96">
        <v>2</v>
      </c>
      <c r="C159" s="67" t="s">
        <v>240</v>
      </c>
      <c r="D159" s="25"/>
      <c r="E159" s="86"/>
      <c r="F159" s="27"/>
      <c r="G159" s="28"/>
    </row>
    <row r="160" spans="1:7" ht="15">
      <c r="A160" s="40"/>
      <c r="B160" s="96"/>
      <c r="C160" s="89" t="s">
        <v>241</v>
      </c>
      <c r="D160" s="133" t="s">
        <v>37</v>
      </c>
      <c r="E160" s="86">
        <v>1</v>
      </c>
      <c r="F160" s="27"/>
      <c r="G160" s="28">
        <f>E160*F160</f>
        <v>0</v>
      </c>
    </row>
    <row r="161" spans="1:7" ht="15">
      <c r="A161" s="40"/>
      <c r="B161" s="96"/>
      <c r="C161" s="31"/>
      <c r="D161" s="85"/>
      <c r="E161" s="86"/>
      <c r="F161" s="27"/>
      <c r="G161" s="28"/>
    </row>
    <row r="162" spans="1:7" ht="15">
      <c r="A162" s="40"/>
      <c r="B162" s="96"/>
      <c r="C162" s="31"/>
      <c r="D162" s="85"/>
      <c r="E162" s="86"/>
      <c r="F162" s="27"/>
      <c r="G162" s="28"/>
    </row>
    <row r="163" spans="1:7" ht="155.25" customHeight="1">
      <c r="A163" s="40">
        <v>6</v>
      </c>
      <c r="B163" s="80" t="s">
        <v>188</v>
      </c>
      <c r="C163" s="67" t="s">
        <v>242</v>
      </c>
      <c r="D163" s="25"/>
      <c r="E163" s="136"/>
      <c r="F163" s="27"/>
      <c r="G163" s="28"/>
    </row>
    <row r="164" spans="1:7" ht="15">
      <c r="A164" s="40"/>
      <c r="B164" s="80"/>
      <c r="C164" s="89" t="s">
        <v>241</v>
      </c>
      <c r="D164" s="133" t="s">
        <v>37</v>
      </c>
      <c r="E164" s="51">
        <v>1</v>
      </c>
      <c r="F164" s="27"/>
      <c r="G164" s="28">
        <f>E164*F164</f>
        <v>0</v>
      </c>
    </row>
    <row r="165" spans="1:7" ht="15">
      <c r="A165" s="40"/>
      <c r="B165" s="80"/>
      <c r="C165" s="62"/>
      <c r="D165" s="98"/>
      <c r="E165" s="136"/>
      <c r="F165" s="27"/>
      <c r="G165" s="28"/>
    </row>
    <row r="166" spans="1:7" ht="15">
      <c r="A166" s="40"/>
      <c r="B166" s="88"/>
      <c r="C166" s="62" t="s">
        <v>142</v>
      </c>
      <c r="D166" s="25"/>
      <c r="E166" s="51"/>
      <c r="F166" s="27"/>
      <c r="G166" s="28">
        <f>SUM(G157:G164)</f>
        <v>0</v>
      </c>
    </row>
    <row r="167" spans="1:7" ht="15">
      <c r="A167" s="40"/>
      <c r="B167" s="88"/>
      <c r="C167" s="100"/>
      <c r="D167" s="98"/>
      <c r="E167" s="136"/>
      <c r="F167" s="27"/>
      <c r="G167" s="28"/>
    </row>
    <row r="168" spans="1:7" ht="15">
      <c r="A168" s="40"/>
      <c r="B168" s="88"/>
      <c r="C168" s="62" t="s">
        <v>19</v>
      </c>
      <c r="D168" s="98"/>
      <c r="E168" s="154"/>
      <c r="F168" s="27"/>
      <c r="G168" s="28"/>
    </row>
    <row r="169" spans="1:7" ht="15">
      <c r="A169" s="40"/>
      <c r="B169" s="88"/>
      <c r="C169" s="120" t="s">
        <v>143</v>
      </c>
      <c r="D169" s="98"/>
      <c r="E169" s="154"/>
      <c r="F169" s="27"/>
      <c r="G169" s="28"/>
    </row>
    <row r="170" spans="1:7" ht="15">
      <c r="A170" s="40"/>
      <c r="B170" s="121" t="s">
        <v>243</v>
      </c>
      <c r="C170" s="62" t="s">
        <v>148</v>
      </c>
      <c r="D170" s="98"/>
      <c r="E170" s="154"/>
      <c r="F170" s="27"/>
      <c r="G170" s="28"/>
    </row>
    <row r="171" spans="1:7" ht="15">
      <c r="A171" s="40"/>
      <c r="B171" s="80"/>
      <c r="C171" s="62"/>
      <c r="D171" s="98"/>
      <c r="E171" s="51"/>
      <c r="F171" s="27"/>
      <c r="G171" s="28"/>
    </row>
    <row r="172" spans="1:7" ht="15">
      <c r="A172" s="40"/>
      <c r="B172" s="122" t="s">
        <v>93</v>
      </c>
      <c r="C172" s="104" t="s">
        <v>25</v>
      </c>
      <c r="D172" s="98"/>
      <c r="E172" s="51"/>
      <c r="F172" s="27"/>
      <c r="G172" s="52">
        <f>G12</f>
        <v>0</v>
      </c>
    </row>
    <row r="173" spans="1:7" ht="15">
      <c r="A173" s="40"/>
      <c r="B173" s="62">
        <v>2</v>
      </c>
      <c r="C173" s="155" t="s">
        <v>26</v>
      </c>
      <c r="D173" s="98"/>
      <c r="E173" s="51"/>
      <c r="F173" s="27"/>
      <c r="G173" s="52">
        <f>G63</f>
        <v>0</v>
      </c>
    </row>
    <row r="174" spans="1:7" ht="15">
      <c r="A174" s="40"/>
      <c r="B174" s="122" t="s">
        <v>188</v>
      </c>
      <c r="C174" s="155" t="s">
        <v>244</v>
      </c>
      <c r="D174" s="98"/>
      <c r="E174" s="51"/>
      <c r="F174" s="27"/>
      <c r="G174" s="52">
        <f>G113</f>
        <v>0</v>
      </c>
    </row>
    <row r="175" spans="1:7" ht="15">
      <c r="A175" s="40"/>
      <c r="B175" s="62">
        <v>4</v>
      </c>
      <c r="C175" s="102" t="s">
        <v>212</v>
      </c>
      <c r="D175" s="98"/>
      <c r="E175" s="51"/>
      <c r="F175" s="27"/>
      <c r="G175" s="52">
        <f>G129</f>
        <v>0</v>
      </c>
    </row>
    <row r="176" spans="1:7" ht="15">
      <c r="A176" s="40"/>
      <c r="B176" s="122" t="s">
        <v>161</v>
      </c>
      <c r="C176" s="155" t="s">
        <v>245</v>
      </c>
      <c r="D176" s="98"/>
      <c r="E176" s="51"/>
      <c r="F176" s="27"/>
      <c r="G176" s="52">
        <f>G152</f>
        <v>0</v>
      </c>
    </row>
    <row r="177" spans="1:7" ht="15">
      <c r="A177" s="40"/>
      <c r="B177" s="62">
        <v>6</v>
      </c>
      <c r="C177" s="102" t="s">
        <v>39</v>
      </c>
      <c r="D177" s="98"/>
      <c r="E177" s="51"/>
      <c r="F177" s="27"/>
      <c r="G177" s="52">
        <f>G166</f>
        <v>0</v>
      </c>
    </row>
    <row r="178" spans="1:7" ht="15">
      <c r="A178" s="40"/>
      <c r="B178" s="80"/>
      <c r="C178" s="62"/>
      <c r="D178" s="98"/>
      <c r="E178" s="51"/>
      <c r="F178" s="27"/>
      <c r="G178" s="52"/>
    </row>
    <row r="179" spans="1:7" ht="15">
      <c r="A179" s="40"/>
      <c r="B179" s="80"/>
      <c r="C179" s="67" t="s">
        <v>144</v>
      </c>
      <c r="D179" s="98"/>
      <c r="E179" s="51"/>
      <c r="F179" s="27"/>
      <c r="G179" s="52">
        <f>SUM(G172:G178)</f>
        <v>0</v>
      </c>
    </row>
    <row r="180" spans="1:7" ht="15">
      <c r="A180" s="40"/>
      <c r="B180" s="88"/>
      <c r="C180" s="30"/>
      <c r="D180" s="123"/>
      <c r="E180" s="156"/>
      <c r="F180" s="27"/>
      <c r="G180" s="52"/>
    </row>
    <row r="181" spans="1:7" ht="15">
      <c r="A181" s="40"/>
      <c r="B181" s="88"/>
      <c r="C181" s="67" t="s">
        <v>145</v>
      </c>
      <c r="D181" s="98"/>
      <c r="E181" s="154"/>
      <c r="F181" s="27"/>
      <c r="G181" s="52">
        <f>G179*0.25</f>
        <v>0</v>
      </c>
    </row>
    <row r="182" spans="1:7" ht="15">
      <c r="A182" s="40"/>
      <c r="B182" s="88"/>
      <c r="C182" s="30"/>
      <c r="D182" s="98"/>
      <c r="E182" s="136"/>
      <c r="F182" s="27"/>
      <c r="G182" s="52"/>
    </row>
    <row r="183" spans="1:7" ht="15">
      <c r="A183" s="40"/>
      <c r="B183" s="88"/>
      <c r="C183" s="67" t="s">
        <v>146</v>
      </c>
      <c r="D183" s="98"/>
      <c r="E183" s="136"/>
      <c r="F183" s="27"/>
      <c r="G183" s="52">
        <f>G179+G181</f>
        <v>0</v>
      </c>
    </row>
    <row r="184" spans="1:7" ht="15">
      <c r="A184" s="40"/>
      <c r="B184" s="40"/>
      <c r="C184" s="32"/>
      <c r="D184" s="25"/>
      <c r="E184" s="26"/>
      <c r="F184" s="27"/>
      <c r="G184" s="52"/>
    </row>
    <row r="185" spans="1:7" ht="15">
      <c r="A185" s="40"/>
      <c r="B185" s="40"/>
      <c r="C185" s="32"/>
      <c r="D185" s="25"/>
      <c r="E185" s="26"/>
      <c r="F185" s="27"/>
      <c r="G185" s="52"/>
    </row>
    <row r="186" spans="1:7" ht="15">
      <c r="A186" s="40"/>
      <c r="B186" s="40"/>
      <c r="C186" s="32"/>
      <c r="D186" s="25"/>
      <c r="E186" s="26"/>
      <c r="F186" s="27"/>
      <c r="G186" s="52"/>
    </row>
    <row r="187" spans="1:7" ht="15">
      <c r="A187" s="40"/>
      <c r="B187" s="40"/>
      <c r="C187" s="32"/>
      <c r="D187" s="25"/>
      <c r="E187" s="26"/>
      <c r="F187" s="27"/>
      <c r="G187" s="28"/>
    </row>
    <row r="188" spans="1:7" ht="15">
      <c r="A188" s="40"/>
      <c r="B188" s="40"/>
      <c r="C188" s="32"/>
      <c r="D188" s="25"/>
      <c r="E188" s="26"/>
      <c r="F188" s="27"/>
      <c r="G188" s="28"/>
    </row>
    <row r="189" spans="1:7" ht="15">
      <c r="A189" s="40"/>
      <c r="B189" s="40"/>
      <c r="C189" s="32"/>
      <c r="D189" s="25"/>
      <c r="E189" s="26"/>
      <c r="F189" s="27"/>
      <c r="G189" s="28"/>
    </row>
    <row r="225" spans="2:3" ht="15">
      <c r="B225" s="1"/>
      <c r="C225" s="157"/>
    </row>
    <row r="226" spans="2:3" ht="15">
      <c r="B226" s="1"/>
      <c r="C226" s="158"/>
    </row>
    <row r="227" spans="2:7" ht="15">
      <c r="B227" s="159"/>
      <c r="C227" s="160"/>
      <c r="G227" s="161"/>
    </row>
    <row r="228" spans="2:7" ht="15">
      <c r="B228" s="159"/>
      <c r="C228" s="160"/>
      <c r="G228" s="161"/>
    </row>
    <row r="229" spans="2:7" ht="15">
      <c r="B229" s="162"/>
      <c r="C229" s="1"/>
      <c r="G229" s="161"/>
    </row>
    <row r="230" spans="2:7" ht="15">
      <c r="B230" s="162"/>
      <c r="C230" s="1"/>
      <c r="G230" s="161"/>
    </row>
    <row r="231" spans="2:3" ht="15">
      <c r="B231" s="1"/>
      <c r="C231" s="158"/>
    </row>
    <row r="232" spans="2:7" ht="15">
      <c r="B232" s="1"/>
      <c r="C232" s="157"/>
      <c r="G232" s="161"/>
    </row>
    <row r="233" spans="2:7" ht="15">
      <c r="B233" s="1"/>
      <c r="C233" s="160"/>
      <c r="G233" s="161"/>
    </row>
    <row r="234" spans="2:7" ht="15">
      <c r="B234" s="1"/>
      <c r="C234" s="160"/>
      <c r="G234" s="161"/>
    </row>
    <row r="235" spans="2:7" ht="15">
      <c r="B235" s="1"/>
      <c r="C235" s="160"/>
      <c r="G235" s="161"/>
    </row>
  </sheetData>
  <sheetProtection/>
  <printOptions/>
  <pageMargins left="0.9055118110236221" right="0.5118110236220472" top="0.6692913385826772" bottom="0.7874015748031497" header="0.31496062992125984" footer="0.31496062992125984"/>
  <pageSetup firstPageNumber="26" useFirstPageNumber="1" horizontalDpi="600" verticalDpi="600" orientation="portrait" paperSize="9" scale="85" r:id="rId1"/>
  <headerFooter>
    <oddHeader>&amp;L&amp;"Times New Roman,Uobičajeno"&amp;8D &amp;&amp; Z doo Zadar&amp;R&amp;"Times New Roman,Uobičajeno"&amp;8ZOP PP-931</oddHeader>
    <oddFooter>&amp;L&amp;"Times New Roman,Uobičajeno"&amp;8investitor: GRAD ZADAR, Narodni trg 1, 23000 Zadar 
građevina: PRISTUPNA PROMETNICA NOVOG GRADSKOG GROBLJA GRADA ZADRA
datum     :  studeni 2017.&amp;R&amp;"Times New Roman,Uobičajeno"&amp;8&amp;P</oddFooter>
  </headerFooter>
  <rowBreaks count="9" manualBreakCount="9">
    <brk id="12" max="6" man="1"/>
    <brk id="54" max="6" man="1"/>
    <brk id="63" max="6" man="1"/>
    <brk id="82" max="6" man="1"/>
    <brk id="104" max="6" man="1"/>
    <brk id="113" max="6" man="1"/>
    <brk id="129" max="6" man="1"/>
    <brk id="152" max="6" man="1"/>
    <brk id="166" max="6" man="1"/>
  </rowBreaks>
</worksheet>
</file>

<file path=xl/worksheets/sheet5.xml><?xml version="1.0" encoding="utf-8"?>
<worksheet xmlns="http://schemas.openxmlformats.org/spreadsheetml/2006/main" xmlns:r="http://schemas.openxmlformats.org/officeDocument/2006/relationships">
  <dimension ref="A1:F126"/>
  <sheetViews>
    <sheetView view="pageBreakPreview" zoomScale="115" zoomScaleSheetLayoutView="115" workbookViewId="0" topLeftCell="A74">
      <selection activeCell="E68" sqref="E68:E78"/>
    </sheetView>
  </sheetViews>
  <sheetFormatPr defaultColWidth="9.140625" defaultRowHeight="12.75"/>
  <cols>
    <col min="1" max="1" width="4.57421875" style="0" customWidth="1"/>
    <col min="2" max="2" width="39.28125" style="0" customWidth="1"/>
    <col min="3" max="3" width="8.7109375" style="0" customWidth="1"/>
    <col min="4" max="4" width="9.00390625" style="0" customWidth="1"/>
    <col min="5" max="5" width="9.7109375" style="0" customWidth="1"/>
    <col min="6" max="6" width="14.8515625" style="0" customWidth="1"/>
  </cols>
  <sheetData>
    <row r="1" spans="1:6" ht="15">
      <c r="A1" s="264" t="s">
        <v>309</v>
      </c>
      <c r="B1" s="264" t="s">
        <v>310</v>
      </c>
      <c r="C1" s="211"/>
      <c r="D1" s="211"/>
      <c r="E1" s="211"/>
      <c r="F1" s="211"/>
    </row>
    <row r="2" spans="1:6" ht="12.75">
      <c r="A2" s="211"/>
      <c r="B2" s="211"/>
      <c r="C2" s="211"/>
      <c r="D2" s="211"/>
      <c r="E2" s="211"/>
      <c r="F2" s="211"/>
    </row>
    <row r="3" spans="1:6" ht="12.75">
      <c r="A3" s="165">
        <v>1</v>
      </c>
      <c r="B3" s="268" t="s">
        <v>246</v>
      </c>
      <c r="C3" s="268"/>
      <c r="D3" s="268"/>
      <c r="E3" s="268"/>
      <c r="F3" s="268"/>
    </row>
    <row r="4" spans="1:6" ht="12.75">
      <c r="A4" s="269"/>
      <c r="B4" s="269"/>
      <c r="C4" s="269"/>
      <c r="D4" s="269"/>
      <c r="E4" s="269"/>
      <c r="F4" s="269"/>
    </row>
    <row r="5" spans="1:6" ht="12.75">
      <c r="A5" s="167" t="s">
        <v>247</v>
      </c>
      <c r="B5" s="167" t="s">
        <v>248</v>
      </c>
      <c r="C5" s="167" t="s">
        <v>249</v>
      </c>
      <c r="D5" s="167" t="s">
        <v>250</v>
      </c>
      <c r="E5" s="167" t="s">
        <v>251</v>
      </c>
      <c r="F5" s="167" t="s">
        <v>252</v>
      </c>
    </row>
    <row r="6" spans="1:6" ht="12.75">
      <c r="A6" s="165"/>
      <c r="B6" s="165"/>
      <c r="C6" s="167"/>
      <c r="D6" s="165"/>
      <c r="E6" s="165"/>
      <c r="F6" s="165"/>
    </row>
    <row r="7" spans="1:6" ht="12.75">
      <c r="A7" s="168">
        <v>1</v>
      </c>
      <c r="B7" s="168" t="s">
        <v>253</v>
      </c>
      <c r="C7" s="166" t="s">
        <v>254</v>
      </c>
      <c r="D7" s="220">
        <v>614</v>
      </c>
      <c r="E7" s="220"/>
      <c r="F7" s="220">
        <f>D7*E7</f>
        <v>0</v>
      </c>
    </row>
    <row r="8" spans="1:6" ht="12.75">
      <c r="A8" s="168">
        <v>2</v>
      </c>
      <c r="B8" s="168" t="s">
        <v>255</v>
      </c>
      <c r="C8" s="166" t="s">
        <v>254</v>
      </c>
      <c r="D8" s="220">
        <v>180</v>
      </c>
      <c r="E8" s="220"/>
      <c r="F8" s="220">
        <f aca="true" t="shared" si="0" ref="F8:F19">D8*E8</f>
        <v>0</v>
      </c>
    </row>
    <row r="9" spans="1:6" ht="12.75">
      <c r="A9" s="168">
        <v>3</v>
      </c>
      <c r="B9" s="168" t="s">
        <v>256</v>
      </c>
      <c r="C9" s="166" t="s">
        <v>24</v>
      </c>
      <c r="D9" s="244">
        <v>517.04</v>
      </c>
      <c r="E9" s="220"/>
      <c r="F9" s="220">
        <f t="shared" si="0"/>
        <v>0</v>
      </c>
    </row>
    <row r="10" spans="1:6" ht="25.5">
      <c r="A10" s="168">
        <v>4</v>
      </c>
      <c r="B10" s="168" t="s">
        <v>257</v>
      </c>
      <c r="C10" s="166" t="s">
        <v>254</v>
      </c>
      <c r="D10" s="220">
        <v>460</v>
      </c>
      <c r="E10" s="220"/>
      <c r="F10" s="220">
        <f t="shared" si="0"/>
        <v>0</v>
      </c>
    </row>
    <row r="11" spans="1:6" ht="12.75">
      <c r="A11" s="168">
        <v>5</v>
      </c>
      <c r="B11" s="168" t="s">
        <v>258</v>
      </c>
      <c r="C11" s="166" t="s">
        <v>254</v>
      </c>
      <c r="D11" s="220">
        <v>490</v>
      </c>
      <c r="E11" s="220"/>
      <c r="F11" s="220">
        <f t="shared" si="0"/>
        <v>0</v>
      </c>
    </row>
    <row r="12" spans="1:6" ht="12.75">
      <c r="A12" s="168">
        <v>6</v>
      </c>
      <c r="B12" s="168" t="s">
        <v>259</v>
      </c>
      <c r="C12" s="166" t="s">
        <v>24</v>
      </c>
      <c r="D12" s="244">
        <v>42</v>
      </c>
      <c r="E12" s="220"/>
      <c r="F12" s="220">
        <f t="shared" si="0"/>
        <v>0</v>
      </c>
    </row>
    <row r="13" spans="1:6" ht="25.5">
      <c r="A13" s="168">
        <v>7</v>
      </c>
      <c r="B13" s="168" t="s">
        <v>260</v>
      </c>
      <c r="C13" s="166" t="s">
        <v>24</v>
      </c>
      <c r="D13" s="244">
        <v>26</v>
      </c>
      <c r="E13" s="220"/>
      <c r="F13" s="220">
        <f t="shared" si="0"/>
        <v>0</v>
      </c>
    </row>
    <row r="14" spans="1:6" ht="12.75">
      <c r="A14" s="168">
        <v>8</v>
      </c>
      <c r="B14" s="168" t="s">
        <v>261</v>
      </c>
      <c r="C14" s="166" t="s">
        <v>24</v>
      </c>
      <c r="D14" s="244">
        <v>164</v>
      </c>
      <c r="E14" s="220"/>
      <c r="F14" s="220">
        <f t="shared" si="0"/>
        <v>0</v>
      </c>
    </row>
    <row r="15" spans="1:6" ht="25.5">
      <c r="A15" s="168">
        <v>9</v>
      </c>
      <c r="B15" s="168" t="s">
        <v>262</v>
      </c>
      <c r="C15" s="166" t="s">
        <v>24</v>
      </c>
      <c r="D15" s="244">
        <v>41</v>
      </c>
      <c r="E15" s="220"/>
      <c r="F15" s="220">
        <f t="shared" si="0"/>
        <v>0</v>
      </c>
    </row>
    <row r="16" spans="1:6" ht="38.25">
      <c r="A16" s="168">
        <v>10</v>
      </c>
      <c r="B16" s="168" t="s">
        <v>263</v>
      </c>
      <c r="C16" s="166" t="s">
        <v>24</v>
      </c>
      <c r="D16" s="244">
        <v>20</v>
      </c>
      <c r="E16" s="220"/>
      <c r="F16" s="220">
        <f t="shared" si="0"/>
        <v>0</v>
      </c>
    </row>
    <row r="17" spans="1:6" ht="25.5">
      <c r="A17" s="168">
        <v>11</v>
      </c>
      <c r="B17" s="168" t="s">
        <v>264</v>
      </c>
      <c r="C17" s="166" t="s">
        <v>24</v>
      </c>
      <c r="D17" s="244">
        <v>20</v>
      </c>
      <c r="E17" s="220"/>
      <c r="F17" s="220">
        <f t="shared" si="0"/>
        <v>0</v>
      </c>
    </row>
    <row r="18" spans="1:6" ht="25.5">
      <c r="A18" s="168">
        <v>12</v>
      </c>
      <c r="B18" s="168" t="s">
        <v>265</v>
      </c>
      <c r="C18" s="166" t="s">
        <v>24</v>
      </c>
      <c r="D18" s="244">
        <v>1</v>
      </c>
      <c r="E18" s="220"/>
      <c r="F18" s="220">
        <f t="shared" si="0"/>
        <v>0</v>
      </c>
    </row>
    <row r="19" spans="1:6" ht="51">
      <c r="A19" s="221">
        <v>13</v>
      </c>
      <c r="B19" s="221" t="s">
        <v>266</v>
      </c>
      <c r="C19" s="222" t="s">
        <v>37</v>
      </c>
      <c r="D19" s="246">
        <v>1</v>
      </c>
      <c r="E19" s="223"/>
      <c r="F19" s="220">
        <f t="shared" si="0"/>
        <v>0</v>
      </c>
    </row>
    <row r="20" spans="1:6" ht="102">
      <c r="A20" s="221">
        <v>14</v>
      </c>
      <c r="B20" s="226" t="s">
        <v>267</v>
      </c>
      <c r="C20" s="232"/>
      <c r="D20" s="234"/>
      <c r="E20" s="247"/>
      <c r="F20" s="227"/>
    </row>
    <row r="21" spans="1:6" ht="12.75">
      <c r="A21" s="230"/>
      <c r="B21" s="225" t="s">
        <v>268</v>
      </c>
      <c r="C21" s="233"/>
      <c r="D21" s="235"/>
      <c r="E21" s="248"/>
      <c r="F21" s="228"/>
    </row>
    <row r="22" spans="1:6" ht="12.75">
      <c r="A22" s="230"/>
      <c r="B22" s="225" t="s">
        <v>269</v>
      </c>
      <c r="C22" s="233"/>
      <c r="D22" s="235"/>
      <c r="E22" s="248"/>
      <c r="F22" s="228"/>
    </row>
    <row r="23" spans="1:6" ht="12.75">
      <c r="A23" s="230"/>
      <c r="B23" s="225" t="s">
        <v>270</v>
      </c>
      <c r="C23" s="233"/>
      <c r="D23" s="235"/>
      <c r="E23" s="248"/>
      <c r="F23" s="228"/>
    </row>
    <row r="24" spans="1:6" ht="25.5">
      <c r="A24" s="230"/>
      <c r="B24" s="225" t="s">
        <v>271</v>
      </c>
      <c r="C24" s="233"/>
      <c r="D24" s="235"/>
      <c r="E24" s="248"/>
      <c r="F24" s="228"/>
    </row>
    <row r="25" spans="1:6" ht="25.5">
      <c r="A25" s="230"/>
      <c r="B25" s="225" t="s">
        <v>272</v>
      </c>
      <c r="C25" s="233"/>
      <c r="D25" s="235"/>
      <c r="E25" s="248"/>
      <c r="F25" s="228"/>
    </row>
    <row r="26" spans="1:6" ht="12.75">
      <c r="A26" s="230"/>
      <c r="B26" s="225" t="s">
        <v>273</v>
      </c>
      <c r="C26" s="233"/>
      <c r="D26" s="235"/>
      <c r="E26" s="248"/>
      <c r="F26" s="228"/>
    </row>
    <row r="27" spans="1:6" ht="12.75">
      <c r="A27" s="230"/>
      <c r="B27" s="225" t="s">
        <v>274</v>
      </c>
      <c r="C27" s="233"/>
      <c r="D27" s="235"/>
      <c r="E27" s="248"/>
      <c r="F27" s="228"/>
    </row>
    <row r="28" spans="1:6" ht="25.5">
      <c r="A28" s="230"/>
      <c r="B28" s="225" t="s">
        <v>275</v>
      </c>
      <c r="C28" s="233"/>
      <c r="D28" s="235"/>
      <c r="E28" s="248"/>
      <c r="F28" s="228"/>
    </row>
    <row r="29" spans="1:6" ht="12.75">
      <c r="A29" s="230"/>
      <c r="B29" s="225" t="s">
        <v>276</v>
      </c>
      <c r="C29" s="233"/>
      <c r="D29" s="235"/>
      <c r="E29" s="248"/>
      <c r="F29" s="228"/>
    </row>
    <row r="30" spans="1:6" ht="12.75">
      <c r="A30" s="230"/>
      <c r="B30" s="225" t="s">
        <v>277</v>
      </c>
      <c r="C30" s="233"/>
      <c r="D30" s="235"/>
      <c r="E30" s="248"/>
      <c r="F30" s="228"/>
    </row>
    <row r="31" spans="1:6" ht="12.75">
      <c r="A31" s="230"/>
      <c r="B31" s="225" t="s">
        <v>278</v>
      </c>
      <c r="C31" s="233"/>
      <c r="D31" s="235"/>
      <c r="E31" s="248"/>
      <c r="F31" s="228"/>
    </row>
    <row r="32" spans="1:6" ht="12.75">
      <c r="A32" s="230"/>
      <c r="B32" s="225" t="s">
        <v>279</v>
      </c>
      <c r="C32" s="233"/>
      <c r="D32" s="235"/>
      <c r="E32" s="248"/>
      <c r="F32" s="228"/>
    </row>
    <row r="33" spans="1:6" ht="12.75">
      <c r="A33" s="230"/>
      <c r="B33" s="225" t="s">
        <v>280</v>
      </c>
      <c r="C33" s="233"/>
      <c r="D33" s="235"/>
      <c r="E33" s="248"/>
      <c r="F33" s="228"/>
    </row>
    <row r="34" spans="1:6" ht="25.5">
      <c r="A34" s="230"/>
      <c r="B34" s="225" t="s">
        <v>281</v>
      </c>
      <c r="C34" s="233"/>
      <c r="D34" s="235"/>
      <c r="E34" s="249"/>
      <c r="F34" s="235"/>
    </row>
    <row r="35" spans="1:6" ht="12.75">
      <c r="A35" s="231"/>
      <c r="B35" s="229"/>
      <c r="C35" s="224" t="s">
        <v>24</v>
      </c>
      <c r="D35" s="245">
        <v>20</v>
      </c>
      <c r="E35" s="236"/>
      <c r="F35" s="236">
        <f>D35*E35</f>
        <v>0</v>
      </c>
    </row>
    <row r="36" spans="1:6" ht="12.75">
      <c r="A36" s="270"/>
      <c r="B36" s="270"/>
      <c r="C36" s="271"/>
      <c r="D36" s="271"/>
      <c r="E36" s="271"/>
      <c r="F36" s="271"/>
    </row>
    <row r="37" spans="1:6" ht="12.75">
      <c r="A37" s="168"/>
      <c r="B37" s="237" t="s">
        <v>144</v>
      </c>
      <c r="C37" s="238"/>
      <c r="D37" s="239"/>
      <c r="E37" s="239"/>
      <c r="F37" s="243">
        <f>SUM(F7:F36)</f>
        <v>0</v>
      </c>
    </row>
    <row r="38" spans="1:6" ht="12.75">
      <c r="A38" s="272"/>
      <c r="B38" s="272"/>
      <c r="C38" s="273"/>
      <c r="D38" s="273"/>
      <c r="E38" s="273"/>
      <c r="F38" s="273"/>
    </row>
    <row r="39" spans="1:6" ht="12.75">
      <c r="A39" s="165">
        <v>2</v>
      </c>
      <c r="B39" s="268" t="s">
        <v>282</v>
      </c>
      <c r="C39" s="268"/>
      <c r="D39" s="268"/>
      <c r="E39" s="268"/>
      <c r="F39" s="268"/>
    </row>
    <row r="40" spans="1:6" ht="12.75">
      <c r="A40" s="269"/>
      <c r="B40" s="269"/>
      <c r="C40" s="269"/>
      <c r="D40" s="269"/>
      <c r="E40" s="269"/>
      <c r="F40" s="269"/>
    </row>
    <row r="41" spans="1:6" ht="12.75">
      <c r="A41" s="165" t="s">
        <v>247</v>
      </c>
      <c r="B41" s="165" t="s">
        <v>248</v>
      </c>
      <c r="C41" s="167" t="s">
        <v>249</v>
      </c>
      <c r="D41" s="165" t="s">
        <v>250</v>
      </c>
      <c r="E41" s="165" t="s">
        <v>251</v>
      </c>
      <c r="F41" s="165" t="s">
        <v>252</v>
      </c>
    </row>
    <row r="42" spans="1:6" ht="25.5">
      <c r="A42" s="168">
        <v>1</v>
      </c>
      <c r="B42" s="168" t="s">
        <v>283</v>
      </c>
      <c r="C42" s="166" t="s">
        <v>24</v>
      </c>
      <c r="D42" s="244">
        <v>20</v>
      </c>
      <c r="E42" s="220"/>
      <c r="F42" s="220">
        <f aca="true" t="shared" si="1" ref="F42:F49">D42*E42</f>
        <v>0</v>
      </c>
    </row>
    <row r="43" spans="1:6" ht="51">
      <c r="A43" s="168">
        <v>2</v>
      </c>
      <c r="B43" s="168" t="s">
        <v>284</v>
      </c>
      <c r="C43" s="166" t="s">
        <v>24</v>
      </c>
      <c r="D43" s="244">
        <v>20</v>
      </c>
      <c r="E43" s="220"/>
      <c r="F43" s="220">
        <f t="shared" si="1"/>
        <v>0</v>
      </c>
    </row>
    <row r="44" spans="1:6" ht="38.25">
      <c r="A44" s="168">
        <v>3</v>
      </c>
      <c r="B44" s="168" t="s">
        <v>285</v>
      </c>
      <c r="C44" s="166" t="s">
        <v>24</v>
      </c>
      <c r="D44" s="244">
        <v>20</v>
      </c>
      <c r="E44" s="220"/>
      <c r="F44" s="220">
        <f t="shared" si="1"/>
        <v>0</v>
      </c>
    </row>
    <row r="45" spans="1:6" ht="51">
      <c r="A45" s="168">
        <v>4</v>
      </c>
      <c r="B45" s="168" t="s">
        <v>286</v>
      </c>
      <c r="C45" s="166" t="s">
        <v>24</v>
      </c>
      <c r="D45" s="244">
        <v>41</v>
      </c>
      <c r="E45" s="220"/>
      <c r="F45" s="220">
        <f t="shared" si="1"/>
        <v>0</v>
      </c>
    </row>
    <row r="46" spans="1:6" ht="38.25">
      <c r="A46" s="168">
        <v>5</v>
      </c>
      <c r="B46" s="168" t="s">
        <v>287</v>
      </c>
      <c r="C46" s="166" t="s">
        <v>24</v>
      </c>
      <c r="D46" s="244">
        <v>42</v>
      </c>
      <c r="E46" s="220"/>
      <c r="F46" s="220">
        <f t="shared" si="1"/>
        <v>0</v>
      </c>
    </row>
    <row r="47" spans="1:6" ht="25.5">
      <c r="A47" s="168">
        <v>6</v>
      </c>
      <c r="B47" s="168" t="s">
        <v>288</v>
      </c>
      <c r="C47" s="166" t="s">
        <v>24</v>
      </c>
      <c r="D47" s="244">
        <v>20</v>
      </c>
      <c r="E47" s="220"/>
      <c r="F47" s="220">
        <f t="shared" si="1"/>
        <v>0</v>
      </c>
    </row>
    <row r="48" spans="1:6" ht="25.5">
      <c r="A48" s="168">
        <v>7</v>
      </c>
      <c r="B48" s="168" t="s">
        <v>289</v>
      </c>
      <c r="C48" s="166" t="s">
        <v>24</v>
      </c>
      <c r="D48" s="244">
        <v>1</v>
      </c>
      <c r="E48" s="220"/>
      <c r="F48" s="220">
        <f t="shared" si="1"/>
        <v>0</v>
      </c>
    </row>
    <row r="49" spans="1:6" ht="25.5">
      <c r="A49" s="168">
        <v>8</v>
      </c>
      <c r="B49" s="168" t="s">
        <v>290</v>
      </c>
      <c r="C49" s="166" t="s">
        <v>37</v>
      </c>
      <c r="D49" s="244">
        <v>1</v>
      </c>
      <c r="E49" s="220"/>
      <c r="F49" s="220">
        <f t="shared" si="1"/>
        <v>0</v>
      </c>
    </row>
    <row r="50" spans="1:6" ht="12.75">
      <c r="A50" s="170"/>
      <c r="B50" s="168"/>
      <c r="C50" s="232"/>
      <c r="D50" s="240"/>
      <c r="E50" s="240"/>
      <c r="F50" s="240"/>
    </row>
    <row r="51" spans="1:6" ht="12.75">
      <c r="A51" s="168"/>
      <c r="B51" s="237" t="s">
        <v>144</v>
      </c>
      <c r="C51" s="241"/>
      <c r="D51" s="239"/>
      <c r="E51" s="239"/>
      <c r="F51" s="243">
        <f>SUM(F42:F50)</f>
        <v>0</v>
      </c>
    </row>
    <row r="52" spans="1:6" ht="12.75">
      <c r="A52" s="276"/>
      <c r="B52" s="276"/>
      <c r="C52" s="277"/>
      <c r="D52" s="277"/>
      <c r="E52" s="277"/>
      <c r="F52" s="277"/>
    </row>
    <row r="53" spans="1:6" ht="12.75">
      <c r="A53" s="165">
        <v>3</v>
      </c>
      <c r="B53" s="268" t="s">
        <v>291</v>
      </c>
      <c r="C53" s="268"/>
      <c r="D53" s="268"/>
      <c r="E53" s="268"/>
      <c r="F53" s="268"/>
    </row>
    <row r="54" spans="1:6" ht="12.75">
      <c r="A54" s="276"/>
      <c r="B54" s="276"/>
      <c r="C54" s="276"/>
      <c r="D54" s="276"/>
      <c r="E54" s="276"/>
      <c r="F54" s="276"/>
    </row>
    <row r="55" spans="1:6" ht="12.75">
      <c r="A55" s="165" t="s">
        <v>247</v>
      </c>
      <c r="B55" s="165" t="s">
        <v>248</v>
      </c>
      <c r="C55" s="167" t="s">
        <v>249</v>
      </c>
      <c r="D55" s="169" t="s">
        <v>250</v>
      </c>
      <c r="E55" s="169" t="s">
        <v>251</v>
      </c>
      <c r="F55" s="169" t="s">
        <v>252</v>
      </c>
    </row>
    <row r="56" spans="1:6" ht="25.5">
      <c r="A56" s="168">
        <v>1</v>
      </c>
      <c r="B56" s="168" t="s">
        <v>292</v>
      </c>
      <c r="C56" s="166" t="s">
        <v>100</v>
      </c>
      <c r="D56" s="220">
        <v>55.2</v>
      </c>
      <c r="E56" s="220"/>
      <c r="F56" s="220">
        <f>D56*E56</f>
        <v>0</v>
      </c>
    </row>
    <row r="57" spans="1:6" ht="38.25">
      <c r="A57" s="168">
        <v>2</v>
      </c>
      <c r="B57" s="168" t="s">
        <v>293</v>
      </c>
      <c r="C57" s="166" t="s">
        <v>100</v>
      </c>
      <c r="D57" s="220">
        <v>29.04</v>
      </c>
      <c r="E57" s="220"/>
      <c r="F57" s="220">
        <f>D57*E57</f>
        <v>0</v>
      </c>
    </row>
    <row r="58" spans="1:6" ht="12.75">
      <c r="A58" s="168">
        <v>3</v>
      </c>
      <c r="B58" s="168" t="s">
        <v>294</v>
      </c>
      <c r="C58" s="166" t="s">
        <v>103</v>
      </c>
      <c r="D58" s="220">
        <v>80</v>
      </c>
      <c r="E58" s="220"/>
      <c r="F58" s="220">
        <f>D58*E58</f>
        <v>0</v>
      </c>
    </row>
    <row r="59" spans="1:6" ht="12.75">
      <c r="A59" s="168">
        <v>4</v>
      </c>
      <c r="B59" s="168" t="s">
        <v>295</v>
      </c>
      <c r="C59" s="166" t="s">
        <v>24</v>
      </c>
      <c r="D59" s="244">
        <v>40</v>
      </c>
      <c r="E59" s="220"/>
      <c r="F59" s="220">
        <f>D59*E59</f>
        <v>0</v>
      </c>
    </row>
    <row r="60" spans="1:6" ht="25.5">
      <c r="A60" s="168">
        <v>5</v>
      </c>
      <c r="B60" s="168" t="s">
        <v>296</v>
      </c>
      <c r="C60" s="166" t="s">
        <v>24</v>
      </c>
      <c r="D60" s="244">
        <v>80</v>
      </c>
      <c r="E60" s="220"/>
      <c r="F60" s="220">
        <f>D60*E60</f>
        <v>0</v>
      </c>
    </row>
    <row r="61" spans="1:6" ht="12.75">
      <c r="A61" s="168"/>
      <c r="B61" s="168"/>
      <c r="C61" s="232"/>
      <c r="D61" s="223"/>
      <c r="E61" s="223"/>
      <c r="F61" s="223"/>
    </row>
    <row r="62" spans="1:6" ht="12.75">
      <c r="A62" s="168"/>
      <c r="B62" s="237" t="s">
        <v>144</v>
      </c>
      <c r="C62" s="241"/>
      <c r="D62" s="242"/>
      <c r="E62" s="242"/>
      <c r="F62" s="243">
        <f>SUM(F56:F61)</f>
        <v>0</v>
      </c>
    </row>
    <row r="63" spans="1:6" ht="12.75">
      <c r="A63" s="276"/>
      <c r="B63" s="276"/>
      <c r="C63" s="277"/>
      <c r="D63" s="277"/>
      <c r="E63" s="277"/>
      <c r="F63" s="277"/>
    </row>
    <row r="64" spans="1:6" ht="12.75">
      <c r="A64" s="276"/>
      <c r="B64" s="276"/>
      <c r="C64" s="276"/>
      <c r="D64" s="276"/>
      <c r="E64" s="276"/>
      <c r="F64" s="276"/>
    </row>
    <row r="65" spans="1:6" ht="12.75">
      <c r="A65" s="165">
        <v>4</v>
      </c>
      <c r="B65" s="268" t="s">
        <v>297</v>
      </c>
      <c r="C65" s="268"/>
      <c r="D65" s="268"/>
      <c r="E65" s="268"/>
      <c r="F65" s="268"/>
    </row>
    <row r="66" spans="1:6" ht="12.75">
      <c r="A66" s="276"/>
      <c r="B66" s="276"/>
      <c r="C66" s="276"/>
      <c r="D66" s="276"/>
      <c r="E66" s="276"/>
      <c r="F66" s="276"/>
    </row>
    <row r="67" spans="1:6" ht="12.75">
      <c r="A67" s="165" t="s">
        <v>247</v>
      </c>
      <c r="B67" s="165" t="s">
        <v>248</v>
      </c>
      <c r="C67" s="167" t="s">
        <v>249</v>
      </c>
      <c r="D67" s="169" t="s">
        <v>250</v>
      </c>
      <c r="E67" s="169" t="s">
        <v>251</v>
      </c>
      <c r="F67" s="169" t="s">
        <v>252</v>
      </c>
    </row>
    <row r="68" spans="1:6" ht="51">
      <c r="A68" s="168">
        <v>1</v>
      </c>
      <c r="B68" s="168" t="s">
        <v>298</v>
      </c>
      <c r="C68" s="166" t="s">
        <v>100</v>
      </c>
      <c r="D68" s="220">
        <v>139.84</v>
      </c>
      <c r="E68" s="267"/>
      <c r="F68" s="220">
        <f aca="true" t="shared" si="2" ref="F68:F78">D68*E68</f>
        <v>0</v>
      </c>
    </row>
    <row r="69" spans="1:6" ht="76.5">
      <c r="A69" s="168">
        <v>2</v>
      </c>
      <c r="B69" s="168" t="s">
        <v>299</v>
      </c>
      <c r="C69" s="166" t="s">
        <v>100</v>
      </c>
      <c r="D69" s="220">
        <v>7.36</v>
      </c>
      <c r="E69" s="267"/>
      <c r="F69" s="220">
        <f t="shared" si="2"/>
        <v>0</v>
      </c>
    </row>
    <row r="70" spans="1:6" ht="38.25">
      <c r="A70" s="168">
        <v>3</v>
      </c>
      <c r="B70" s="168" t="s">
        <v>300</v>
      </c>
      <c r="C70" s="166" t="s">
        <v>100</v>
      </c>
      <c r="D70" s="220">
        <v>55.2</v>
      </c>
      <c r="E70" s="267"/>
      <c r="F70" s="220">
        <f t="shared" si="2"/>
        <v>0</v>
      </c>
    </row>
    <row r="71" spans="1:6" ht="89.25">
      <c r="A71" s="168">
        <v>4</v>
      </c>
      <c r="B71" s="168" t="s">
        <v>301</v>
      </c>
      <c r="C71" s="166" t="s">
        <v>100</v>
      </c>
      <c r="D71" s="220">
        <v>92</v>
      </c>
      <c r="E71" s="267"/>
      <c r="F71" s="220">
        <f t="shared" si="2"/>
        <v>0</v>
      </c>
    </row>
    <row r="72" spans="1:6" ht="76.5">
      <c r="A72" s="168">
        <v>5</v>
      </c>
      <c r="B72" s="168" t="s">
        <v>302</v>
      </c>
      <c r="C72" s="166" t="s">
        <v>100</v>
      </c>
      <c r="D72" s="220">
        <v>55.2</v>
      </c>
      <c r="E72" s="267"/>
      <c r="F72" s="220">
        <f t="shared" si="2"/>
        <v>0</v>
      </c>
    </row>
    <row r="73" spans="1:6" ht="25.5">
      <c r="A73" s="168">
        <v>6</v>
      </c>
      <c r="B73" s="168" t="s">
        <v>303</v>
      </c>
      <c r="C73" s="166" t="s">
        <v>24</v>
      </c>
      <c r="D73" s="244">
        <v>20</v>
      </c>
      <c r="E73" s="267"/>
      <c r="F73" s="220">
        <f t="shared" si="2"/>
        <v>0</v>
      </c>
    </row>
    <row r="74" spans="1:6" ht="76.5">
      <c r="A74" s="168">
        <v>7</v>
      </c>
      <c r="B74" s="168" t="s">
        <v>304</v>
      </c>
      <c r="C74" s="166" t="s">
        <v>24</v>
      </c>
      <c r="D74" s="244">
        <v>20</v>
      </c>
      <c r="E74" s="267"/>
      <c r="F74" s="220">
        <f t="shared" si="2"/>
        <v>0</v>
      </c>
    </row>
    <row r="75" spans="1:6" ht="25.5">
      <c r="A75" s="168">
        <v>8</v>
      </c>
      <c r="B75" s="168" t="s">
        <v>305</v>
      </c>
      <c r="C75" s="166" t="s">
        <v>254</v>
      </c>
      <c r="D75" s="220">
        <v>614</v>
      </c>
      <c r="E75" s="267"/>
      <c r="F75" s="220">
        <f t="shared" si="2"/>
        <v>0</v>
      </c>
    </row>
    <row r="76" spans="1:6" ht="25.5">
      <c r="A76" s="168">
        <v>9</v>
      </c>
      <c r="B76" s="168" t="s">
        <v>306</v>
      </c>
      <c r="C76" s="166" t="s">
        <v>24</v>
      </c>
      <c r="D76" s="244">
        <v>517.04</v>
      </c>
      <c r="E76" s="267"/>
      <c r="F76" s="220">
        <f t="shared" si="2"/>
        <v>0</v>
      </c>
    </row>
    <row r="77" spans="1:6" ht="25.5">
      <c r="A77" s="168">
        <v>10</v>
      </c>
      <c r="B77" s="168" t="s">
        <v>307</v>
      </c>
      <c r="C77" s="166" t="s">
        <v>254</v>
      </c>
      <c r="D77" s="220">
        <v>460</v>
      </c>
      <c r="E77" s="267"/>
      <c r="F77" s="220">
        <f t="shared" si="2"/>
        <v>0</v>
      </c>
    </row>
    <row r="78" spans="1:6" ht="12.75">
      <c r="A78" s="168">
        <v>11</v>
      </c>
      <c r="B78" s="168" t="s">
        <v>308</v>
      </c>
      <c r="C78" s="166" t="s">
        <v>254</v>
      </c>
      <c r="D78" s="220">
        <v>490</v>
      </c>
      <c r="E78" s="267"/>
      <c r="F78" s="220">
        <f t="shared" si="2"/>
        <v>0</v>
      </c>
    </row>
    <row r="79" spans="1:6" ht="12.75">
      <c r="A79" s="168"/>
      <c r="B79" s="168"/>
      <c r="C79" s="232"/>
      <c r="D79" s="223"/>
      <c r="E79" s="223"/>
      <c r="F79" s="223"/>
    </row>
    <row r="80" spans="1:6" ht="12.75">
      <c r="A80" s="168"/>
      <c r="B80" s="237" t="s">
        <v>144</v>
      </c>
      <c r="C80" s="238"/>
      <c r="D80" s="242"/>
      <c r="E80" s="242"/>
      <c r="F80" s="243">
        <f>SUM(F68:F79)</f>
        <v>0</v>
      </c>
    </row>
    <row r="81" spans="1:6" ht="12.75">
      <c r="A81" s="276"/>
      <c r="B81" s="276"/>
      <c r="C81" s="277"/>
      <c r="D81" s="277"/>
      <c r="E81" s="277"/>
      <c r="F81" s="277"/>
    </row>
    <row r="82" spans="1:6" ht="12.75">
      <c r="A82" s="165">
        <v>5</v>
      </c>
      <c r="B82" s="268" t="s">
        <v>19</v>
      </c>
      <c r="C82" s="268"/>
      <c r="D82" s="268"/>
      <c r="E82" s="268"/>
      <c r="F82" s="268"/>
    </row>
    <row r="83" spans="1:6" ht="12.75">
      <c r="A83" s="276"/>
      <c r="B83" s="276"/>
      <c r="C83" s="276"/>
      <c r="D83" s="276"/>
      <c r="E83" s="276"/>
      <c r="F83" s="276"/>
    </row>
    <row r="84" spans="1:6" ht="12.75">
      <c r="A84" s="171">
        <v>1</v>
      </c>
      <c r="B84" s="171" t="s">
        <v>246</v>
      </c>
      <c r="C84" s="274">
        <f>F37</f>
        <v>0</v>
      </c>
      <c r="D84" s="275"/>
      <c r="E84" s="275"/>
      <c r="F84" s="275"/>
    </row>
    <row r="85" spans="1:6" ht="12.75">
      <c r="A85" s="171">
        <v>2</v>
      </c>
      <c r="B85" s="171" t="s">
        <v>282</v>
      </c>
      <c r="C85" s="274">
        <f>F51</f>
        <v>0</v>
      </c>
      <c r="D85" s="275"/>
      <c r="E85" s="275"/>
      <c r="F85" s="275"/>
    </row>
    <row r="86" spans="1:6" ht="12.75">
      <c r="A86" s="171">
        <v>3</v>
      </c>
      <c r="B86" s="171" t="s">
        <v>291</v>
      </c>
      <c r="C86" s="274">
        <f>F62</f>
        <v>0</v>
      </c>
      <c r="D86" s="275"/>
      <c r="E86" s="275"/>
      <c r="F86" s="275"/>
    </row>
    <row r="87" spans="1:6" ht="12.75">
      <c r="A87" s="171">
        <v>4</v>
      </c>
      <c r="B87" s="171" t="s">
        <v>297</v>
      </c>
      <c r="C87" s="274">
        <f>F80</f>
        <v>0</v>
      </c>
      <c r="D87" s="275"/>
      <c r="E87" s="275"/>
      <c r="F87" s="275"/>
    </row>
    <row r="88" spans="1:6" ht="12.75">
      <c r="A88" s="278"/>
      <c r="B88" s="278"/>
      <c r="C88" s="278"/>
      <c r="D88" s="278"/>
      <c r="E88" s="278"/>
      <c r="F88" s="278"/>
    </row>
    <row r="89" spans="1:6" ht="12.75">
      <c r="A89" s="172"/>
      <c r="B89" s="171" t="s">
        <v>41</v>
      </c>
      <c r="C89" s="250"/>
      <c r="D89" s="251"/>
      <c r="E89" s="251"/>
      <c r="F89" s="252">
        <f>SUM(C84:F87)</f>
        <v>0</v>
      </c>
    </row>
    <row r="90" spans="1:6" ht="12.75">
      <c r="A90" s="212"/>
      <c r="B90" s="212"/>
      <c r="C90" s="212"/>
      <c r="D90" s="212"/>
      <c r="E90" s="212"/>
      <c r="F90" s="212"/>
    </row>
    <row r="91" spans="1:6" ht="12.75">
      <c r="A91" s="212"/>
      <c r="B91" s="173" t="s">
        <v>45</v>
      </c>
      <c r="C91" s="279">
        <f>F89*0.25</f>
        <v>0</v>
      </c>
      <c r="D91" s="279"/>
      <c r="E91" s="279"/>
      <c r="F91" s="279"/>
    </row>
    <row r="92" spans="1:6" ht="12.75">
      <c r="A92" s="212"/>
      <c r="B92" s="212"/>
      <c r="C92" s="212"/>
      <c r="D92" s="212"/>
      <c r="E92" s="212"/>
      <c r="F92" s="212"/>
    </row>
    <row r="93" spans="1:6" ht="12.75">
      <c r="A93" s="212"/>
      <c r="B93" s="171" t="s">
        <v>46</v>
      </c>
      <c r="C93" s="279">
        <f>F89+C91</f>
        <v>0</v>
      </c>
      <c r="D93" s="279"/>
      <c r="E93" s="279"/>
      <c r="F93" s="279"/>
    </row>
    <row r="94" spans="1:6" ht="12.75">
      <c r="A94" s="212"/>
      <c r="B94" s="212"/>
      <c r="C94" s="212"/>
      <c r="D94" s="212"/>
      <c r="E94" s="212"/>
      <c r="F94" s="212"/>
    </row>
    <row r="95" spans="1:6" ht="12.75">
      <c r="A95" s="212"/>
      <c r="B95" s="212"/>
      <c r="C95" s="212"/>
      <c r="D95" s="212"/>
      <c r="E95" s="212"/>
      <c r="F95" s="212"/>
    </row>
    <row r="96" spans="1:6" ht="12.75">
      <c r="A96" s="164"/>
      <c r="B96" s="164"/>
      <c r="C96" s="164"/>
      <c r="D96" s="164"/>
      <c r="E96" s="164"/>
      <c r="F96" s="164"/>
    </row>
    <row r="97" spans="1:6" ht="12.75">
      <c r="A97" s="164"/>
      <c r="B97" s="164"/>
      <c r="C97" s="164"/>
      <c r="D97" s="164"/>
      <c r="E97" s="164"/>
      <c r="F97" s="164"/>
    </row>
    <row r="98" spans="1:6" ht="12.75">
      <c r="A98" s="164"/>
      <c r="B98" s="164"/>
      <c r="C98" s="164"/>
      <c r="D98" s="164"/>
      <c r="E98" s="164"/>
      <c r="F98" s="164"/>
    </row>
    <row r="99" spans="1:6" ht="12.75">
      <c r="A99" s="164"/>
      <c r="B99" s="164"/>
      <c r="C99" s="164"/>
      <c r="D99" s="164"/>
      <c r="E99" s="164"/>
      <c r="F99" s="164"/>
    </row>
    <row r="100" spans="1:6" ht="12.75">
      <c r="A100" s="164"/>
      <c r="B100" s="164"/>
      <c r="C100" s="164"/>
      <c r="D100" s="164"/>
      <c r="E100" s="164"/>
      <c r="F100" s="164"/>
    </row>
    <row r="101" spans="1:6" ht="12.75">
      <c r="A101" s="163"/>
      <c r="B101" s="163"/>
      <c r="C101" s="163"/>
      <c r="D101" s="163"/>
      <c r="E101" s="163"/>
      <c r="F101" s="163"/>
    </row>
    <row r="102" spans="1:6" ht="12.75">
      <c r="A102" s="163"/>
      <c r="B102" s="163"/>
      <c r="C102" s="163"/>
      <c r="D102" s="163"/>
      <c r="E102" s="163"/>
      <c r="F102" s="163"/>
    </row>
    <row r="103" spans="1:6" ht="12.75">
      <c r="A103" s="163"/>
      <c r="B103" s="163"/>
      <c r="C103" s="163"/>
      <c r="D103" s="163"/>
      <c r="E103" s="163"/>
      <c r="F103" s="163"/>
    </row>
    <row r="104" spans="1:6" ht="12.75">
      <c r="A104" s="163"/>
      <c r="B104" s="163"/>
      <c r="C104" s="163"/>
      <c r="D104" s="163"/>
      <c r="E104" s="163"/>
      <c r="F104" s="163"/>
    </row>
    <row r="105" spans="1:6" ht="12.75">
      <c r="A105" s="163"/>
      <c r="B105" s="163"/>
      <c r="C105" s="163"/>
      <c r="D105" s="163"/>
      <c r="E105" s="163"/>
      <c r="F105" s="163"/>
    </row>
    <row r="106" spans="1:6" ht="12.75">
      <c r="A106" s="163"/>
      <c r="B106" s="163"/>
      <c r="C106" s="163"/>
      <c r="D106" s="163"/>
      <c r="E106" s="163"/>
      <c r="F106" s="163"/>
    </row>
    <row r="107" spans="1:6" ht="12.75">
      <c r="A107" s="163"/>
      <c r="B107" s="163"/>
      <c r="C107" s="163"/>
      <c r="D107" s="163"/>
      <c r="E107" s="163"/>
      <c r="F107" s="163"/>
    </row>
    <row r="108" spans="1:6" ht="12.75">
      <c r="A108" s="163"/>
      <c r="B108" s="163"/>
      <c r="C108" s="163"/>
      <c r="D108" s="163"/>
      <c r="E108" s="163"/>
      <c r="F108" s="163"/>
    </row>
    <row r="109" spans="1:6" ht="12.75">
      <c r="A109" s="163"/>
      <c r="B109" s="163"/>
      <c r="C109" s="163"/>
      <c r="D109" s="163"/>
      <c r="E109" s="163"/>
      <c r="F109" s="163"/>
    </row>
    <row r="110" spans="1:6" ht="12.75">
      <c r="A110" s="163"/>
      <c r="B110" s="163"/>
      <c r="C110" s="163"/>
      <c r="D110" s="163"/>
      <c r="E110" s="163"/>
      <c r="F110" s="163"/>
    </row>
    <row r="111" spans="1:6" ht="12.75">
      <c r="A111" s="163"/>
      <c r="B111" s="163"/>
      <c r="C111" s="163"/>
      <c r="D111" s="163"/>
      <c r="E111" s="163"/>
      <c r="F111" s="163"/>
    </row>
    <row r="112" spans="1:6" ht="12.75">
      <c r="A112" s="163"/>
      <c r="B112" s="163"/>
      <c r="C112" s="163"/>
      <c r="D112" s="163"/>
      <c r="E112" s="163"/>
      <c r="F112" s="163"/>
    </row>
    <row r="113" spans="1:6" ht="12.75">
      <c r="A113" s="163"/>
      <c r="B113" s="163"/>
      <c r="C113" s="163"/>
      <c r="D113" s="163"/>
      <c r="E113" s="163"/>
      <c r="F113" s="163"/>
    </row>
    <row r="114" spans="1:6" ht="12.75">
      <c r="A114" s="163"/>
      <c r="B114" s="163"/>
      <c r="C114" s="163"/>
      <c r="D114" s="163"/>
      <c r="E114" s="163"/>
      <c r="F114" s="163"/>
    </row>
    <row r="115" spans="1:6" ht="12.75">
      <c r="A115" s="163"/>
      <c r="B115" s="163"/>
      <c r="C115" s="163"/>
      <c r="D115" s="163"/>
      <c r="E115" s="163"/>
      <c r="F115" s="163"/>
    </row>
    <row r="116" spans="1:6" ht="12.75">
      <c r="A116" s="163"/>
      <c r="B116" s="163"/>
      <c r="C116" s="163"/>
      <c r="D116" s="163"/>
      <c r="E116" s="163"/>
      <c r="F116" s="163"/>
    </row>
    <row r="117" spans="1:6" ht="12.75">
      <c r="A117" s="163"/>
      <c r="B117" s="163"/>
      <c r="C117" s="163"/>
      <c r="D117" s="163"/>
      <c r="E117" s="163"/>
      <c r="F117" s="163"/>
    </row>
    <row r="118" spans="1:6" ht="12.75">
      <c r="A118" s="163"/>
      <c r="B118" s="163"/>
      <c r="C118" s="163"/>
      <c r="D118" s="163"/>
      <c r="E118" s="163"/>
      <c r="F118" s="163"/>
    </row>
    <row r="119" spans="1:6" ht="12.75">
      <c r="A119" s="163"/>
      <c r="B119" s="163"/>
      <c r="C119" s="163"/>
      <c r="D119" s="163"/>
      <c r="E119" s="163"/>
      <c r="F119" s="163"/>
    </row>
    <row r="120" spans="1:6" ht="12.75">
      <c r="A120" s="163"/>
      <c r="B120" s="163"/>
      <c r="C120" s="163"/>
      <c r="D120" s="163"/>
      <c r="E120" s="163"/>
      <c r="F120" s="163"/>
    </row>
    <row r="121" spans="1:6" ht="12.75">
      <c r="A121" s="163"/>
      <c r="B121" s="163"/>
      <c r="C121" s="163"/>
      <c r="D121" s="163"/>
      <c r="E121" s="163"/>
      <c r="F121" s="163"/>
    </row>
    <row r="122" spans="1:6" ht="12.75">
      <c r="A122" s="163"/>
      <c r="B122" s="163"/>
      <c r="C122" s="163"/>
      <c r="D122" s="163"/>
      <c r="E122" s="163"/>
      <c r="F122" s="163"/>
    </row>
    <row r="123" spans="1:6" ht="12.75">
      <c r="A123" s="163"/>
      <c r="B123" s="163"/>
      <c r="C123" s="163"/>
      <c r="D123" s="163"/>
      <c r="E123" s="163"/>
      <c r="F123" s="163"/>
    </row>
    <row r="124" spans="1:6" ht="12.75">
      <c r="A124" s="163"/>
      <c r="B124" s="163"/>
      <c r="C124" s="163"/>
      <c r="D124" s="163"/>
      <c r="E124" s="163"/>
      <c r="F124" s="163"/>
    </row>
    <row r="125" spans="1:6" ht="12.75">
      <c r="A125" s="163"/>
      <c r="B125" s="163"/>
      <c r="C125" s="163"/>
      <c r="D125" s="163"/>
      <c r="E125" s="163"/>
      <c r="F125" s="163"/>
    </row>
    <row r="126" spans="1:6" ht="12.75">
      <c r="A126" s="163"/>
      <c r="B126" s="163"/>
      <c r="C126" s="163"/>
      <c r="D126" s="163"/>
      <c r="E126" s="163"/>
      <c r="F126" s="163"/>
    </row>
  </sheetData>
  <sheetProtection/>
  <mergeCells count="23">
    <mergeCell ref="C86:F86"/>
    <mergeCell ref="C87:F87"/>
    <mergeCell ref="A88:F88"/>
    <mergeCell ref="C91:F91"/>
    <mergeCell ref="C93:F93"/>
    <mergeCell ref="A66:F66"/>
    <mergeCell ref="A81:F81"/>
    <mergeCell ref="B82:F82"/>
    <mergeCell ref="A83:F83"/>
    <mergeCell ref="C84:F84"/>
    <mergeCell ref="C85:F85"/>
    <mergeCell ref="A52:F52"/>
    <mergeCell ref="B53:F53"/>
    <mergeCell ref="A54:F54"/>
    <mergeCell ref="A63:F63"/>
    <mergeCell ref="A64:F64"/>
    <mergeCell ref="B65:F65"/>
    <mergeCell ref="B3:F3"/>
    <mergeCell ref="A4:F4"/>
    <mergeCell ref="A36:F36"/>
    <mergeCell ref="A38:F38"/>
    <mergeCell ref="B39:F39"/>
    <mergeCell ref="A40:F40"/>
  </mergeCells>
  <printOptions/>
  <pageMargins left="0.7086614173228347" right="0.7086614173228347" top="0.7480314960629921" bottom="0.7480314960629921" header="0.31496062992125984" footer="0.31496062992125984"/>
  <pageSetup firstPageNumber="38" useFirstPageNumber="1" horizontalDpi="600" verticalDpi="600" orientation="portrait" paperSize="9" r:id="rId1"/>
  <headerFooter>
    <oddHeader>&amp;L&amp;"Times New Roman,Uobičajeno"&amp;8TEH PROJEKT ZADAR d.o.o.&amp;R&amp;"Times New Roman,Uobičajeno"&amp;8ZOP PP-931</oddHeader>
    <oddFooter>&amp;L&amp;"Times New Roman,Uobičajeno"&amp;8investitor: GRAD ZADAR, Narodni trg 1, 23000 Zadar 
građevina: PRISTUPNA PROMETNICA NOVOG GRADSKOG GROBLJA GRADA ZADRA
datum     :  studeni 2017.&amp;R&amp;"Times New Roman,Uobičajeno"&amp;8&amp;P</oddFooter>
  </headerFooter>
  <rowBreaks count="3" manualBreakCount="3">
    <brk id="38" max="255" man="1"/>
    <brk id="64" max="255" man="1"/>
    <brk id="81" max="5" man="1"/>
  </rowBreaks>
</worksheet>
</file>

<file path=xl/worksheets/sheet6.xml><?xml version="1.0" encoding="utf-8"?>
<worksheet xmlns="http://schemas.openxmlformats.org/spreadsheetml/2006/main" xmlns:r="http://schemas.openxmlformats.org/officeDocument/2006/relationships">
  <dimension ref="A1:G221"/>
  <sheetViews>
    <sheetView tabSelected="1" view="pageBreakPreview" zoomScaleSheetLayoutView="100" zoomScalePageLayoutView="85" workbookViewId="0" topLeftCell="A1">
      <selection activeCell="G21" sqref="G21"/>
    </sheetView>
  </sheetViews>
  <sheetFormatPr defaultColWidth="9.140625" defaultRowHeight="12.75"/>
  <cols>
    <col min="1" max="1" width="4.140625" style="8" customWidth="1"/>
    <col min="2" max="2" width="5.421875" style="8" customWidth="1"/>
    <col min="3" max="3" width="46.8515625" style="2" customWidth="1"/>
    <col min="4" max="4" width="7.7109375" style="3" customWidth="1"/>
    <col min="5" max="5" width="9.28125" style="4" customWidth="1"/>
    <col min="6" max="6" width="9.28125" style="5" customWidth="1"/>
    <col min="7" max="7" width="16.140625" style="6" bestFit="1" customWidth="1"/>
    <col min="8" max="16384" width="9.140625" style="7" customWidth="1"/>
  </cols>
  <sheetData>
    <row r="1" spans="1:7" ht="15">
      <c r="A1" s="31"/>
      <c r="B1" s="40"/>
      <c r="C1" s="32"/>
      <c r="D1" s="25"/>
      <c r="E1" s="26"/>
      <c r="F1" s="27"/>
      <c r="G1" s="28"/>
    </row>
    <row r="2" spans="1:7" ht="15">
      <c r="A2" s="31"/>
      <c r="B2" s="40"/>
      <c r="C2" s="32"/>
      <c r="D2" s="25"/>
      <c r="E2" s="26"/>
      <c r="F2" s="27"/>
      <c r="G2" s="28"/>
    </row>
    <row r="3" spans="1:7" ht="15.75">
      <c r="A3" s="256"/>
      <c r="B3" s="23"/>
      <c r="C3" s="257" t="s">
        <v>19</v>
      </c>
      <c r="D3" s="25"/>
      <c r="E3" s="26"/>
      <c r="F3" s="85"/>
      <c r="G3" s="85"/>
    </row>
    <row r="4" spans="1:7" ht="15.75">
      <c r="A4" s="258"/>
      <c r="B4" s="23"/>
      <c r="C4" s="259"/>
      <c r="D4" s="25"/>
      <c r="E4" s="26"/>
      <c r="F4" s="27"/>
      <c r="G4" s="28"/>
    </row>
    <row r="5" spans="1:7" ht="15.75">
      <c r="A5" s="258"/>
      <c r="B5" s="260" t="s">
        <v>38</v>
      </c>
      <c r="C5" s="23" t="s">
        <v>48</v>
      </c>
      <c r="D5" s="25"/>
      <c r="E5" s="26"/>
      <c r="F5" s="27"/>
      <c r="G5" s="52">
        <f>prometnica!G114</f>
        <v>0</v>
      </c>
    </row>
    <row r="6" spans="1:7" ht="15.75">
      <c r="A6" s="258"/>
      <c r="B6" s="260"/>
      <c r="C6" s="23"/>
      <c r="D6" s="25"/>
      <c r="E6" s="26"/>
      <c r="F6" s="27"/>
      <c r="G6" s="52"/>
    </row>
    <row r="7" spans="1:7" ht="15.75">
      <c r="A7" s="258"/>
      <c r="B7" s="260" t="s">
        <v>147</v>
      </c>
      <c r="C7" s="261" t="s">
        <v>92</v>
      </c>
      <c r="D7" s="25"/>
      <c r="E7" s="26"/>
      <c r="F7" s="27"/>
      <c r="G7" s="52">
        <f>vodovod!G98</f>
        <v>0</v>
      </c>
    </row>
    <row r="8" spans="1:7" ht="15.75">
      <c r="A8" s="258"/>
      <c r="B8" s="260"/>
      <c r="C8" s="261"/>
      <c r="D8" s="25"/>
      <c r="E8" s="26"/>
      <c r="F8" s="27"/>
      <c r="G8" s="52"/>
    </row>
    <row r="9" spans="1:7" ht="15.75">
      <c r="A9" s="262"/>
      <c r="B9" s="263" t="s">
        <v>243</v>
      </c>
      <c r="C9" s="23" t="s">
        <v>148</v>
      </c>
      <c r="D9" s="25"/>
      <c r="E9" s="26"/>
      <c r="F9" s="27"/>
      <c r="G9" s="52">
        <f>oborinska!G179</f>
        <v>0</v>
      </c>
    </row>
    <row r="10" spans="1:7" ht="15.75">
      <c r="A10" s="262"/>
      <c r="B10" s="263"/>
      <c r="C10" s="23"/>
      <c r="D10" s="25"/>
      <c r="E10" s="26"/>
      <c r="F10" s="27"/>
      <c r="G10" s="52"/>
    </row>
    <row r="11" spans="1:7" ht="15.75">
      <c r="A11" s="255"/>
      <c r="B11" s="23" t="s">
        <v>309</v>
      </c>
      <c r="C11" s="261" t="s">
        <v>310</v>
      </c>
      <c r="D11" s="25"/>
      <c r="E11" s="26"/>
      <c r="F11" s="27"/>
      <c r="G11" s="52">
        <f>'javna rasvjeta'!F89</f>
        <v>0</v>
      </c>
    </row>
    <row r="12" spans="1:7" ht="15.75">
      <c r="A12" s="255"/>
      <c r="B12" s="23"/>
      <c r="C12" s="259"/>
      <c r="D12" s="25"/>
      <c r="E12" s="26"/>
      <c r="F12" s="27"/>
      <c r="G12" s="28"/>
    </row>
    <row r="13" spans="1:7" ht="15.75">
      <c r="A13" s="255"/>
      <c r="B13" s="23"/>
      <c r="C13" s="257" t="s">
        <v>46</v>
      </c>
      <c r="D13" s="25"/>
      <c r="E13" s="26"/>
      <c r="F13" s="27"/>
      <c r="G13" s="213">
        <f>SUM(G5:G12)</f>
        <v>0</v>
      </c>
    </row>
    <row r="14" spans="1:7" ht="15.75">
      <c r="A14" s="255"/>
      <c r="B14" s="23"/>
      <c r="C14" s="257"/>
      <c r="D14" s="25"/>
      <c r="E14" s="26"/>
      <c r="F14" s="27"/>
      <c r="G14" s="213"/>
    </row>
    <row r="15" spans="1:7" ht="15.75">
      <c r="A15" s="255"/>
      <c r="B15" s="23"/>
      <c r="C15" s="261" t="s">
        <v>145</v>
      </c>
      <c r="D15" s="25"/>
      <c r="E15" s="26"/>
      <c r="F15" s="27"/>
      <c r="G15" s="213">
        <f>G13*0.25</f>
        <v>0</v>
      </c>
    </row>
    <row r="16" spans="1:7" ht="15.75">
      <c r="A16" s="255"/>
      <c r="B16" s="23"/>
      <c r="C16" s="261"/>
      <c r="D16" s="25"/>
      <c r="E16" s="26"/>
      <c r="F16" s="27"/>
      <c r="G16" s="213"/>
    </row>
    <row r="17" spans="1:7" ht="15.75">
      <c r="A17" s="255"/>
      <c r="B17" s="23"/>
      <c r="C17" s="261" t="s">
        <v>146</v>
      </c>
      <c r="D17" s="25"/>
      <c r="E17" s="26"/>
      <c r="F17" s="27"/>
      <c r="G17" s="213">
        <f>G13+G15</f>
        <v>0</v>
      </c>
    </row>
    <row r="18" spans="1:7" ht="15">
      <c r="A18" s="31"/>
      <c r="B18" s="40"/>
      <c r="C18" s="32"/>
      <c r="D18" s="25"/>
      <c r="E18" s="26"/>
      <c r="F18" s="27"/>
      <c r="G18" s="28"/>
    </row>
    <row r="19" spans="1:7" ht="15">
      <c r="A19" s="40"/>
      <c r="B19" s="40"/>
      <c r="C19" s="32"/>
      <c r="D19" s="25"/>
      <c r="E19" s="26"/>
      <c r="F19" s="27"/>
      <c r="G19" s="28"/>
    </row>
    <row r="20" spans="1:7" ht="15">
      <c r="A20" s="40"/>
      <c r="B20" s="40"/>
      <c r="C20" s="32"/>
      <c r="D20" s="25"/>
      <c r="E20" s="26"/>
      <c r="F20" s="27"/>
      <c r="G20" s="28"/>
    </row>
    <row r="21" spans="1:7" ht="15">
      <c r="A21" s="40"/>
      <c r="B21" s="80"/>
      <c r="C21" s="100"/>
      <c r="D21" s="25"/>
      <c r="E21" s="26"/>
      <c r="F21" s="27"/>
      <c r="G21" s="28"/>
    </row>
    <row r="22" spans="2:3" ht="15">
      <c r="B22" s="177"/>
      <c r="C22" s="178"/>
    </row>
    <row r="23" spans="2:4" ht="15">
      <c r="B23" s="177"/>
      <c r="C23" s="178"/>
      <c r="D23" s="7"/>
    </row>
    <row r="24" spans="2:5" ht="15">
      <c r="B24" s="177"/>
      <c r="C24" s="178"/>
      <c r="E24" s="179"/>
    </row>
    <row r="25" spans="2:3" ht="15">
      <c r="B25" s="177"/>
      <c r="C25" s="178"/>
    </row>
    <row r="26" spans="2:3" ht="15">
      <c r="B26" s="177"/>
      <c r="C26" s="178"/>
    </row>
    <row r="27" spans="2:3" ht="15">
      <c r="B27" s="177"/>
      <c r="C27" s="178"/>
    </row>
    <row r="28" spans="2:3" ht="15">
      <c r="B28" s="177"/>
      <c r="C28" s="159"/>
    </row>
    <row r="29" spans="2:5" ht="92.25" customHeight="1">
      <c r="B29" s="177"/>
      <c r="C29" s="180"/>
      <c r="E29" s="181"/>
    </row>
    <row r="30" spans="2:3" ht="15">
      <c r="B30" s="177"/>
      <c r="C30" s="178"/>
    </row>
    <row r="31" spans="2:3" ht="15">
      <c r="B31" s="177"/>
      <c r="C31" s="178"/>
    </row>
    <row r="32" spans="2:5" ht="79.5" customHeight="1">
      <c r="B32" s="177"/>
      <c r="C32" s="180"/>
      <c r="E32" s="181"/>
    </row>
    <row r="33" spans="2:7" ht="15">
      <c r="B33" s="177"/>
      <c r="C33" s="178"/>
      <c r="G33" s="4"/>
    </row>
    <row r="34" spans="2:3" ht="15">
      <c r="B34" s="177"/>
      <c r="C34" s="178"/>
    </row>
    <row r="35" spans="2:3" ht="15">
      <c r="B35" s="177"/>
      <c r="C35" s="178"/>
    </row>
    <row r="36" spans="2:3" ht="15">
      <c r="B36" s="177"/>
      <c r="C36" s="178"/>
    </row>
    <row r="37" spans="2:3" ht="15">
      <c r="B37" s="177"/>
      <c r="C37" s="178"/>
    </row>
    <row r="38" spans="2:3" ht="15">
      <c r="B38" s="177"/>
      <c r="C38" s="7"/>
    </row>
    <row r="39" spans="2:5" ht="94.5" customHeight="1">
      <c r="B39" s="177"/>
      <c r="C39" s="180"/>
      <c r="E39" s="181"/>
    </row>
    <row r="40" spans="2:3" ht="15">
      <c r="B40" s="177"/>
      <c r="C40" s="178"/>
    </row>
    <row r="41" spans="2:5" ht="15">
      <c r="B41" s="182"/>
      <c r="C41" s="178"/>
      <c r="D41" s="183"/>
      <c r="E41" s="184"/>
    </row>
    <row r="42" spans="2:5" ht="15">
      <c r="B42" s="177"/>
      <c r="C42" s="180"/>
      <c r="E42" s="181"/>
    </row>
    <row r="43" spans="2:3" ht="15">
      <c r="B43" s="177"/>
      <c r="C43" s="178"/>
    </row>
    <row r="44" spans="2:5" ht="15">
      <c r="B44" s="182"/>
      <c r="C44" s="178"/>
      <c r="D44" s="183"/>
      <c r="E44" s="184"/>
    </row>
    <row r="45" spans="2:5" ht="15">
      <c r="B45" s="177"/>
      <c r="C45" s="180"/>
      <c r="E45" s="181"/>
    </row>
    <row r="46" spans="2:3" ht="15">
      <c r="B46" s="177"/>
      <c r="C46" s="178"/>
    </row>
    <row r="47" spans="2:7" ht="15">
      <c r="B47" s="177"/>
      <c r="C47" s="178"/>
      <c r="G47" s="4"/>
    </row>
    <row r="48" spans="2:7" ht="15">
      <c r="B48" s="177"/>
      <c r="C48" s="185"/>
      <c r="D48" s="186"/>
      <c r="G48" s="4"/>
    </row>
    <row r="49" spans="2:7" ht="15">
      <c r="B49" s="177"/>
      <c r="C49" s="187"/>
      <c r="G49" s="4"/>
    </row>
    <row r="50" spans="2:4" ht="15">
      <c r="B50" s="177"/>
      <c r="C50" s="178"/>
      <c r="D50" s="186"/>
    </row>
    <row r="51" spans="2:4" ht="15">
      <c r="B51" s="177"/>
      <c r="C51" s="178"/>
      <c r="D51" s="186"/>
    </row>
    <row r="52" spans="2:4" ht="15">
      <c r="B52" s="177"/>
      <c r="C52" s="178"/>
      <c r="D52" s="186"/>
    </row>
    <row r="53" spans="2:7" ht="15">
      <c r="B53" s="177"/>
      <c r="C53" s="178"/>
      <c r="G53" s="4"/>
    </row>
    <row r="54" spans="2:5" ht="15">
      <c r="B54" s="177"/>
      <c r="C54" s="180"/>
      <c r="E54" s="181"/>
    </row>
    <row r="55" spans="2:3" ht="15">
      <c r="B55" s="177"/>
      <c r="C55" s="178"/>
    </row>
    <row r="56" spans="2:3" ht="15">
      <c r="B56" s="177"/>
      <c r="C56" s="178"/>
    </row>
    <row r="57" spans="2:3" ht="15">
      <c r="B57" s="177"/>
      <c r="C57" s="178"/>
    </row>
    <row r="58" spans="2:5" ht="15">
      <c r="B58" s="182"/>
      <c r="C58" s="178"/>
      <c r="D58" s="183"/>
      <c r="E58" s="184"/>
    </row>
    <row r="59" spans="2:5" ht="15">
      <c r="B59" s="182"/>
      <c r="C59" s="178"/>
      <c r="D59" s="183"/>
      <c r="E59" s="184"/>
    </row>
    <row r="60" spans="2:3" ht="15">
      <c r="B60" s="177"/>
      <c r="C60" s="178"/>
    </row>
    <row r="61" spans="2:7" ht="15">
      <c r="B61" s="182"/>
      <c r="C61" s="159"/>
      <c r="D61" s="183"/>
      <c r="E61" s="184"/>
      <c r="G61" s="176"/>
    </row>
    <row r="62" spans="2:5" ht="15">
      <c r="B62" s="182"/>
      <c r="C62" s="178"/>
      <c r="D62" s="183"/>
      <c r="E62" s="184"/>
    </row>
    <row r="63" spans="1:7" ht="15">
      <c r="A63" s="1"/>
      <c r="B63" s="177"/>
      <c r="C63" s="159"/>
      <c r="D63" s="174"/>
      <c r="E63" s="188"/>
      <c r="F63" s="174"/>
      <c r="G63" s="174"/>
    </row>
    <row r="64" spans="2:5" ht="15">
      <c r="B64" s="182"/>
      <c r="C64" s="180"/>
      <c r="D64" s="183"/>
      <c r="E64" s="184"/>
    </row>
    <row r="65" spans="2:5" ht="15">
      <c r="B65" s="182"/>
      <c r="C65" s="178"/>
      <c r="D65" s="183"/>
      <c r="E65" s="184"/>
    </row>
    <row r="66" spans="2:3" ht="15">
      <c r="B66" s="177"/>
      <c r="C66" s="189"/>
    </row>
    <row r="67" spans="2:3" ht="15">
      <c r="B67" s="177"/>
      <c r="C67" s="189"/>
    </row>
    <row r="68" spans="2:4" ht="15">
      <c r="B68" s="182"/>
      <c r="C68" s="178"/>
      <c r="D68" s="183"/>
    </row>
    <row r="69" spans="2:3" ht="15">
      <c r="B69" s="177"/>
      <c r="C69" s="189"/>
    </row>
    <row r="70" spans="1:7" s="4" customFormat="1" ht="15">
      <c r="A70" s="8"/>
      <c r="B70" s="177"/>
      <c r="C70" s="189"/>
      <c r="D70" s="3"/>
      <c r="F70" s="5"/>
      <c r="G70" s="6"/>
    </row>
    <row r="71" spans="1:7" s="4" customFormat="1" ht="15">
      <c r="A71" s="8"/>
      <c r="B71" s="177"/>
      <c r="C71" s="190"/>
      <c r="D71" s="191"/>
      <c r="F71" s="5"/>
      <c r="G71" s="6"/>
    </row>
    <row r="72" spans="1:7" s="4" customFormat="1" ht="15">
      <c r="A72" s="8"/>
      <c r="B72" s="177"/>
      <c r="C72" s="187"/>
      <c r="D72" s="186"/>
      <c r="F72" s="5"/>
      <c r="G72" s="6"/>
    </row>
    <row r="73" spans="1:7" s="4" customFormat="1" ht="19.5" customHeight="1">
      <c r="A73" s="8"/>
      <c r="B73" s="177"/>
      <c r="C73" s="192"/>
      <c r="D73" s="186"/>
      <c r="F73" s="5"/>
      <c r="G73" s="6"/>
    </row>
    <row r="74" spans="1:7" s="4" customFormat="1" ht="15">
      <c r="A74" s="8"/>
      <c r="B74" s="177"/>
      <c r="C74" s="187"/>
      <c r="D74" s="186"/>
      <c r="F74" s="5"/>
      <c r="G74" s="6"/>
    </row>
    <row r="75" spans="1:7" s="4" customFormat="1" ht="15">
      <c r="A75" s="8"/>
      <c r="B75" s="177"/>
      <c r="C75" s="190"/>
      <c r="D75" s="191"/>
      <c r="F75" s="5"/>
      <c r="G75" s="6"/>
    </row>
    <row r="76" spans="1:7" s="4" customFormat="1" ht="15">
      <c r="A76" s="8"/>
      <c r="B76" s="177"/>
      <c r="C76" s="187"/>
      <c r="D76" s="186"/>
      <c r="F76" s="5"/>
      <c r="G76" s="6"/>
    </row>
    <row r="77" spans="1:7" s="4" customFormat="1" ht="15">
      <c r="A77" s="8"/>
      <c r="B77" s="177"/>
      <c r="C77" s="193"/>
      <c r="D77" s="186"/>
      <c r="F77" s="5"/>
      <c r="G77" s="6"/>
    </row>
    <row r="78" spans="1:7" s="4" customFormat="1" ht="15">
      <c r="A78" s="8"/>
      <c r="B78" s="177"/>
      <c r="C78" s="193"/>
      <c r="D78" s="186"/>
      <c r="F78" s="5"/>
      <c r="G78" s="6"/>
    </row>
    <row r="79" spans="1:7" s="4" customFormat="1" ht="31.5" customHeight="1">
      <c r="A79" s="8"/>
      <c r="B79" s="177"/>
      <c r="C79" s="193"/>
      <c r="D79" s="186"/>
      <c r="F79" s="5"/>
      <c r="G79" s="6"/>
    </row>
    <row r="80" spans="1:7" s="4" customFormat="1" ht="20.25" customHeight="1">
      <c r="A80" s="8"/>
      <c r="B80" s="177"/>
      <c r="C80" s="194"/>
      <c r="D80" s="186"/>
      <c r="F80" s="5"/>
      <c r="G80" s="6"/>
    </row>
    <row r="81" spans="1:7" s="4" customFormat="1" ht="15">
      <c r="A81" s="8"/>
      <c r="B81" s="177"/>
      <c r="C81" s="187"/>
      <c r="D81" s="186"/>
      <c r="F81" s="5"/>
      <c r="G81" s="6"/>
    </row>
    <row r="82" spans="1:7" s="4" customFormat="1" ht="15">
      <c r="A82" s="8"/>
      <c r="B82" s="177"/>
      <c r="C82" s="180"/>
      <c r="D82" s="183"/>
      <c r="F82" s="5"/>
      <c r="G82" s="6"/>
    </row>
    <row r="83" spans="1:7" s="4" customFormat="1" ht="15">
      <c r="A83" s="8"/>
      <c r="B83" s="177"/>
      <c r="C83" s="189"/>
      <c r="D83" s="3"/>
      <c r="F83" s="5"/>
      <c r="G83" s="6"/>
    </row>
    <row r="84" spans="1:7" s="4" customFormat="1" ht="15">
      <c r="A84" s="8"/>
      <c r="B84" s="177"/>
      <c r="C84" s="189"/>
      <c r="D84" s="179"/>
      <c r="F84" s="5"/>
      <c r="G84" s="6"/>
    </row>
    <row r="85" spans="1:7" s="4" customFormat="1" ht="15">
      <c r="A85" s="8"/>
      <c r="B85" s="177"/>
      <c r="C85" s="189"/>
      <c r="D85" s="179"/>
      <c r="F85" s="5"/>
      <c r="G85" s="6"/>
    </row>
    <row r="86" spans="2:4" ht="15">
      <c r="B86" s="177"/>
      <c r="C86" s="189"/>
      <c r="D86" s="179"/>
    </row>
    <row r="87" spans="2:4" ht="15">
      <c r="B87" s="177"/>
      <c r="C87" s="192"/>
      <c r="D87" s="186"/>
    </row>
    <row r="88" spans="2:4" ht="15">
      <c r="B88" s="177"/>
      <c r="C88" s="192"/>
      <c r="D88" s="186"/>
    </row>
    <row r="89" spans="2:4" ht="15">
      <c r="B89" s="177"/>
      <c r="C89" s="180"/>
      <c r="D89" s="183"/>
    </row>
    <row r="90" spans="2:4" ht="15">
      <c r="B90" s="177"/>
      <c r="C90" s="189"/>
      <c r="D90" s="179"/>
    </row>
    <row r="91" spans="2:4" ht="15">
      <c r="B91" s="177"/>
      <c r="C91" s="192"/>
      <c r="D91" s="186"/>
    </row>
    <row r="92" spans="2:4" ht="15">
      <c r="B92" s="177"/>
      <c r="C92" s="192"/>
      <c r="D92" s="186"/>
    </row>
    <row r="93" spans="2:4" ht="15">
      <c r="B93" s="177"/>
      <c r="C93" s="190"/>
      <c r="D93" s="191"/>
    </row>
    <row r="94" spans="2:4" ht="15">
      <c r="B94" s="177"/>
      <c r="C94" s="187"/>
      <c r="D94" s="186"/>
    </row>
    <row r="95" spans="2:4" ht="15">
      <c r="B95" s="177"/>
      <c r="C95" s="192"/>
      <c r="D95" s="186"/>
    </row>
    <row r="96" spans="2:4" ht="15">
      <c r="B96" s="177"/>
      <c r="C96" s="192"/>
      <c r="D96" s="186"/>
    </row>
    <row r="97" spans="2:4" ht="15">
      <c r="B97" s="177"/>
      <c r="C97" s="18"/>
      <c r="D97" s="195"/>
    </row>
    <row r="98" spans="2:3" ht="15">
      <c r="B98" s="177"/>
      <c r="C98" s="16"/>
    </row>
    <row r="99" spans="2:4" ht="15">
      <c r="B99" s="177"/>
      <c r="C99" s="192"/>
      <c r="D99" s="186"/>
    </row>
    <row r="100" spans="2:7" ht="15">
      <c r="B100" s="182"/>
      <c r="C100" s="159"/>
      <c r="D100" s="183"/>
      <c r="E100" s="184"/>
      <c r="G100" s="176"/>
    </row>
    <row r="101" spans="2:5" ht="15">
      <c r="B101" s="182"/>
      <c r="C101" s="178"/>
      <c r="E101" s="196"/>
    </row>
    <row r="102" spans="1:7" ht="15">
      <c r="A102" s="1"/>
      <c r="B102" s="177"/>
      <c r="C102" s="159"/>
      <c r="D102" s="174"/>
      <c r="E102" s="188"/>
      <c r="F102" s="174"/>
      <c r="G102" s="174"/>
    </row>
    <row r="103" spans="2:5" ht="15">
      <c r="B103" s="177"/>
      <c r="C103" s="159"/>
      <c r="D103" s="174"/>
      <c r="E103" s="188"/>
    </row>
    <row r="104" spans="2:5" ht="15">
      <c r="B104" s="177"/>
      <c r="C104" s="187"/>
      <c r="D104" s="191"/>
      <c r="E104" s="188"/>
    </row>
    <row r="105" spans="2:5" ht="15">
      <c r="B105" s="177"/>
      <c r="C105" s="187"/>
      <c r="D105" s="186"/>
      <c r="E105" s="197"/>
    </row>
    <row r="106" spans="2:5" ht="15">
      <c r="B106" s="177"/>
      <c r="C106" s="159"/>
      <c r="D106" s="174"/>
      <c r="E106" s="188"/>
    </row>
    <row r="107" spans="2:5" ht="15">
      <c r="B107" s="182"/>
      <c r="C107" s="178"/>
      <c r="D107" s="183"/>
      <c r="E107" s="198"/>
    </row>
    <row r="108" spans="2:5" ht="15">
      <c r="B108" s="182"/>
      <c r="C108" s="178"/>
      <c r="D108" s="183"/>
      <c r="E108" s="198"/>
    </row>
    <row r="109" spans="2:5" ht="15">
      <c r="B109" s="182"/>
      <c r="C109" s="178"/>
      <c r="D109" s="183"/>
      <c r="E109" s="184"/>
    </row>
    <row r="110" spans="2:5" ht="78.75" customHeight="1">
      <c r="B110" s="182"/>
      <c r="C110" s="178"/>
      <c r="D110" s="183"/>
      <c r="E110" s="184"/>
    </row>
    <row r="111" spans="2:5" ht="15">
      <c r="B111" s="182"/>
      <c r="C111" s="199"/>
      <c r="D111" s="183"/>
      <c r="E111" s="198"/>
    </row>
    <row r="112" spans="2:5" ht="15">
      <c r="B112" s="182"/>
      <c r="C112" s="178"/>
      <c r="D112" s="183"/>
      <c r="E112" s="196"/>
    </row>
    <row r="113" spans="2:7" ht="15">
      <c r="B113" s="182"/>
      <c r="C113" s="159"/>
      <c r="D113" s="183"/>
      <c r="E113" s="184"/>
      <c r="G113" s="176"/>
    </row>
    <row r="114" spans="2:5" ht="15">
      <c r="B114" s="182"/>
      <c r="C114" s="178"/>
      <c r="D114" s="183"/>
      <c r="E114" s="196"/>
    </row>
    <row r="115" spans="1:7" ht="15">
      <c r="A115" s="1"/>
      <c r="B115" s="189"/>
      <c r="C115" s="159"/>
      <c r="D115" s="174"/>
      <c r="E115" s="188"/>
      <c r="F115" s="174"/>
      <c r="G115" s="174"/>
    </row>
    <row r="116" spans="1:5" ht="15">
      <c r="A116" s="1"/>
      <c r="B116" s="189"/>
      <c r="C116" s="159"/>
      <c r="D116" s="174"/>
      <c r="E116" s="188"/>
    </row>
    <row r="117" spans="1:5" ht="15">
      <c r="A117" s="175"/>
      <c r="B117" s="175"/>
      <c r="C117" s="18"/>
      <c r="D117" s="186"/>
      <c r="E117" s="188"/>
    </row>
    <row r="118" spans="1:7" s="5" customFormat="1" ht="15">
      <c r="A118" s="175"/>
      <c r="B118" s="175"/>
      <c r="C118" s="18"/>
      <c r="D118" s="186"/>
      <c r="E118" s="188"/>
      <c r="G118" s="6"/>
    </row>
    <row r="119" spans="1:7" s="5" customFormat="1" ht="15">
      <c r="A119" s="175"/>
      <c r="B119" s="175"/>
      <c r="C119" s="18"/>
      <c r="D119" s="186"/>
      <c r="E119" s="188"/>
      <c r="G119" s="6"/>
    </row>
    <row r="120" spans="1:7" s="5" customFormat="1" ht="15">
      <c r="A120" s="175"/>
      <c r="B120" s="175"/>
      <c r="C120" s="18"/>
      <c r="D120" s="186"/>
      <c r="E120" s="188"/>
      <c r="G120" s="6"/>
    </row>
    <row r="121" spans="1:7" s="5" customFormat="1" ht="15">
      <c r="A121" s="175"/>
      <c r="B121" s="175"/>
      <c r="C121" s="18"/>
      <c r="D121" s="186"/>
      <c r="E121" s="188"/>
      <c r="G121" s="6"/>
    </row>
    <row r="122" spans="1:7" s="5" customFormat="1" ht="15">
      <c r="A122" s="175"/>
      <c r="B122" s="175"/>
      <c r="C122" s="18"/>
      <c r="D122" s="186"/>
      <c r="E122" s="188"/>
      <c r="G122" s="6"/>
    </row>
    <row r="123" spans="1:7" s="5" customFormat="1" ht="15">
      <c r="A123" s="175"/>
      <c r="B123" s="175"/>
      <c r="C123" s="18"/>
      <c r="D123" s="186"/>
      <c r="E123" s="200"/>
      <c r="G123" s="6"/>
    </row>
    <row r="124" spans="1:7" s="5" customFormat="1" ht="15">
      <c r="A124" s="175"/>
      <c r="B124" s="175"/>
      <c r="C124" s="18"/>
      <c r="D124" s="186"/>
      <c r="E124" s="188"/>
      <c r="G124" s="6"/>
    </row>
    <row r="125" spans="1:7" s="5" customFormat="1" ht="15">
      <c r="A125" s="175"/>
      <c r="B125" s="175"/>
      <c r="C125" s="18"/>
      <c r="D125" s="186"/>
      <c r="E125" s="188"/>
      <c r="G125" s="6"/>
    </row>
    <row r="126" spans="1:7" s="5" customFormat="1" ht="15">
      <c r="A126" s="175"/>
      <c r="B126" s="175"/>
      <c r="C126" s="18"/>
      <c r="D126" s="186"/>
      <c r="E126" s="188"/>
      <c r="G126" s="6"/>
    </row>
    <row r="127" spans="1:7" s="5" customFormat="1" ht="15">
      <c r="A127" s="175"/>
      <c r="B127" s="175"/>
      <c r="C127" s="18"/>
      <c r="D127" s="186"/>
      <c r="E127" s="188"/>
      <c r="G127" s="6"/>
    </row>
    <row r="128" spans="1:7" s="5" customFormat="1" ht="15">
      <c r="A128" s="175"/>
      <c r="B128" s="175"/>
      <c r="C128" s="18"/>
      <c r="D128" s="186"/>
      <c r="E128" s="188"/>
      <c r="G128" s="6"/>
    </row>
    <row r="129" spans="1:7" s="5" customFormat="1" ht="15">
      <c r="A129" s="175"/>
      <c r="B129" s="175"/>
      <c r="C129" s="18"/>
      <c r="D129" s="186"/>
      <c r="E129" s="200"/>
      <c r="G129" s="6"/>
    </row>
    <row r="130" spans="1:7" s="5" customFormat="1" ht="15">
      <c r="A130" s="8"/>
      <c r="B130" s="182"/>
      <c r="C130" s="199"/>
      <c r="D130" s="183"/>
      <c r="E130" s="184"/>
      <c r="G130" s="6"/>
    </row>
    <row r="131" spans="1:7" s="5" customFormat="1" ht="15">
      <c r="A131" s="8"/>
      <c r="B131" s="182"/>
      <c r="C131" s="201"/>
      <c r="D131" s="183"/>
      <c r="E131" s="184"/>
      <c r="G131" s="6"/>
    </row>
    <row r="132" spans="1:7" s="5" customFormat="1" ht="15">
      <c r="A132" s="8"/>
      <c r="B132" s="182"/>
      <c r="C132" s="199"/>
      <c r="D132" s="183"/>
      <c r="E132" s="184"/>
      <c r="G132" s="6"/>
    </row>
    <row r="133" spans="1:7" s="5" customFormat="1" ht="15">
      <c r="A133" s="8"/>
      <c r="B133" s="182"/>
      <c r="C133" s="199"/>
      <c r="D133" s="183"/>
      <c r="E133" s="184"/>
      <c r="G133" s="6"/>
    </row>
    <row r="134" spans="2:5" ht="15">
      <c r="B134" s="182"/>
      <c r="C134" s="201"/>
      <c r="D134" s="183"/>
      <c r="E134" s="184"/>
    </row>
    <row r="135" spans="2:5" ht="15">
      <c r="B135" s="182"/>
      <c r="C135" s="199"/>
      <c r="D135" s="183"/>
      <c r="E135" s="184"/>
    </row>
    <row r="136" spans="2:5" ht="15">
      <c r="B136" s="182"/>
      <c r="C136" s="199"/>
      <c r="D136" s="183"/>
      <c r="E136" s="184"/>
    </row>
    <row r="137" spans="2:7" ht="15">
      <c r="B137" s="177"/>
      <c r="C137" s="159"/>
      <c r="D137" s="183"/>
      <c r="E137" s="184"/>
      <c r="G137" s="176"/>
    </row>
    <row r="138" spans="2:5" ht="15">
      <c r="B138" s="177"/>
      <c r="C138" s="189"/>
      <c r="E138" s="196"/>
    </row>
    <row r="139" spans="1:7" ht="15">
      <c r="A139" s="1"/>
      <c r="B139" s="189"/>
      <c r="C139" s="159"/>
      <c r="D139" s="174"/>
      <c r="E139" s="188"/>
      <c r="F139" s="174"/>
      <c r="G139" s="174"/>
    </row>
    <row r="140" spans="2:5" ht="15">
      <c r="B140" s="189"/>
      <c r="C140" s="159"/>
      <c r="D140" s="174"/>
      <c r="E140" s="188"/>
    </row>
    <row r="141" spans="2:5" ht="129.75" customHeight="1">
      <c r="B141" s="189"/>
      <c r="C141" s="202"/>
      <c r="D141" s="179"/>
      <c r="E141" s="188"/>
    </row>
    <row r="142" spans="2:5" ht="15">
      <c r="B142" s="189"/>
      <c r="C142" s="187"/>
      <c r="D142" s="186"/>
      <c r="E142" s="188"/>
    </row>
    <row r="143" spans="2:5" ht="15">
      <c r="B143" s="189"/>
      <c r="C143" s="159"/>
      <c r="D143" s="174"/>
      <c r="E143" s="188"/>
    </row>
    <row r="144" spans="2:5" ht="15">
      <c r="B144" s="189"/>
      <c r="C144" s="202"/>
      <c r="D144" s="179"/>
      <c r="E144" s="188"/>
    </row>
    <row r="145" spans="2:5" ht="15">
      <c r="B145" s="189"/>
      <c r="C145" s="187"/>
      <c r="D145" s="186"/>
      <c r="E145" s="188"/>
    </row>
    <row r="146" spans="2:5" ht="15">
      <c r="B146" s="189"/>
      <c r="C146" s="159"/>
      <c r="D146" s="174"/>
      <c r="E146" s="188"/>
    </row>
    <row r="147" spans="2:5" ht="15">
      <c r="B147" s="189"/>
      <c r="C147" s="159"/>
      <c r="D147" s="174"/>
      <c r="E147" s="188"/>
    </row>
    <row r="148" spans="2:5" ht="15">
      <c r="B148" s="177"/>
      <c r="C148" s="202"/>
      <c r="D148" s="179"/>
      <c r="E148" s="203"/>
    </row>
    <row r="149" spans="2:5" ht="15">
      <c r="B149" s="177"/>
      <c r="C149" s="187"/>
      <c r="D149" s="186"/>
      <c r="E149" s="196"/>
    </row>
    <row r="150" spans="2:5" ht="15">
      <c r="B150" s="177"/>
      <c r="C150" s="159"/>
      <c r="D150" s="183"/>
      <c r="E150" s="203"/>
    </row>
    <row r="151" spans="2:5" ht="15">
      <c r="B151" s="182"/>
      <c r="C151" s="204"/>
      <c r="E151" s="196"/>
    </row>
    <row r="152" spans="2:5" ht="15">
      <c r="B152" s="182"/>
      <c r="C152" s="178"/>
      <c r="D152" s="183"/>
      <c r="E152" s="184"/>
    </row>
    <row r="153" spans="2:5" ht="15">
      <c r="B153" s="182"/>
      <c r="C153" s="159"/>
      <c r="D153" s="183"/>
      <c r="E153" s="205"/>
    </row>
    <row r="154" spans="2:5" ht="15">
      <c r="B154" s="182"/>
      <c r="C154" s="180"/>
      <c r="D154" s="183"/>
      <c r="E154" s="205"/>
    </row>
    <row r="155" spans="2:5" ht="15">
      <c r="B155" s="162"/>
      <c r="C155" s="159"/>
      <c r="D155" s="183"/>
      <c r="E155" s="205"/>
    </row>
    <row r="156" spans="2:5" ht="15">
      <c r="B156" s="177"/>
      <c r="C156" s="159"/>
      <c r="D156" s="183"/>
      <c r="E156" s="196"/>
    </row>
    <row r="157" spans="2:7" ht="15">
      <c r="B157" s="206"/>
      <c r="C157" s="1"/>
      <c r="D157" s="183"/>
      <c r="E157" s="196"/>
      <c r="G157" s="176"/>
    </row>
    <row r="158" spans="2:7" ht="15">
      <c r="B158" s="159"/>
      <c r="C158" s="1"/>
      <c r="D158" s="183"/>
      <c r="E158" s="196"/>
      <c r="G158" s="176"/>
    </row>
    <row r="159" spans="2:7" ht="15">
      <c r="B159" s="206"/>
      <c r="C159" s="1"/>
      <c r="D159" s="183"/>
      <c r="E159" s="196"/>
      <c r="G159" s="176"/>
    </row>
    <row r="160" spans="2:7" ht="15">
      <c r="B160" s="159"/>
      <c r="C160" s="159"/>
      <c r="D160" s="183"/>
      <c r="E160" s="196"/>
      <c r="G160" s="176"/>
    </row>
    <row r="161" spans="2:7" ht="15">
      <c r="B161" s="206"/>
      <c r="C161" s="159"/>
      <c r="D161" s="183"/>
      <c r="E161" s="196"/>
      <c r="G161" s="176"/>
    </row>
    <row r="162" spans="2:7" ht="15">
      <c r="B162" s="159"/>
      <c r="C162" s="159"/>
      <c r="D162" s="183"/>
      <c r="E162" s="196"/>
      <c r="G162" s="176"/>
    </row>
    <row r="163" spans="2:7" ht="15">
      <c r="B163" s="177"/>
      <c r="C163" s="159"/>
      <c r="D163" s="183"/>
      <c r="E163" s="196"/>
      <c r="G163" s="176"/>
    </row>
    <row r="164" spans="2:7" ht="15">
      <c r="B164" s="177"/>
      <c r="C164" s="160"/>
      <c r="D164" s="183"/>
      <c r="E164" s="196"/>
      <c r="G164" s="176"/>
    </row>
    <row r="165" spans="2:7" ht="15">
      <c r="B165" s="182"/>
      <c r="C165" s="158"/>
      <c r="D165" s="207"/>
      <c r="E165" s="208"/>
      <c r="G165" s="176"/>
    </row>
    <row r="166" spans="2:7" ht="15">
      <c r="B166" s="182"/>
      <c r="C166" s="160"/>
      <c r="D166" s="183"/>
      <c r="E166" s="205"/>
      <c r="G166" s="176"/>
    </row>
    <row r="167" spans="2:7" ht="15">
      <c r="B167" s="182"/>
      <c r="C167" s="160"/>
      <c r="D167" s="183"/>
      <c r="E167" s="205"/>
      <c r="G167" s="176"/>
    </row>
    <row r="168" spans="2:7" ht="15">
      <c r="B168" s="182"/>
      <c r="C168" s="158"/>
      <c r="D168" s="183"/>
      <c r="E168" s="184"/>
      <c r="G168" s="176"/>
    </row>
    <row r="169" spans="2:7" ht="15">
      <c r="B169" s="182"/>
      <c r="C169" s="160"/>
      <c r="D169" s="183"/>
      <c r="E169" s="184"/>
      <c r="G169" s="176"/>
    </row>
    <row r="170" ht="15">
      <c r="G170" s="176"/>
    </row>
    <row r="171" ht="15">
      <c r="G171" s="176"/>
    </row>
    <row r="172" ht="15">
      <c r="G172" s="176"/>
    </row>
    <row r="211" spans="2:3" ht="15">
      <c r="B211" s="1"/>
      <c r="C211" s="157"/>
    </row>
    <row r="212" spans="2:3" ht="15">
      <c r="B212" s="1"/>
      <c r="C212" s="158"/>
    </row>
    <row r="213" spans="2:7" ht="15">
      <c r="B213" s="159"/>
      <c r="C213" s="160"/>
      <c r="G213" s="161"/>
    </row>
    <row r="214" spans="2:7" ht="15">
      <c r="B214" s="159"/>
      <c r="C214" s="160"/>
      <c r="G214" s="161"/>
    </row>
    <row r="215" spans="2:7" ht="15">
      <c r="B215" s="162"/>
      <c r="C215" s="1"/>
      <c r="G215" s="161"/>
    </row>
    <row r="216" spans="2:7" ht="15">
      <c r="B216" s="162"/>
      <c r="C216" s="1"/>
      <c r="G216" s="161"/>
    </row>
    <row r="217" spans="2:3" ht="15">
      <c r="B217" s="1"/>
      <c r="C217" s="158"/>
    </row>
    <row r="218" spans="2:7" ht="15">
      <c r="B218" s="1"/>
      <c r="C218" s="157"/>
      <c r="G218" s="161"/>
    </row>
    <row r="219" spans="2:7" ht="15">
      <c r="B219" s="1"/>
      <c r="C219" s="160"/>
      <c r="G219" s="161"/>
    </row>
    <row r="220" spans="2:7" ht="15">
      <c r="B220" s="1"/>
      <c r="C220" s="160"/>
      <c r="G220" s="161"/>
    </row>
    <row r="221" spans="2:7" ht="15">
      <c r="B221" s="1"/>
      <c r="C221" s="160"/>
      <c r="G221" s="161"/>
    </row>
  </sheetData>
  <sheetProtection/>
  <printOptions/>
  <pageMargins left="0.9055118110236221" right="0.5118110236220472" top="0.6692913385826772" bottom="0.7874015748031497" header="0.31496062992125984" footer="0.31496062992125984"/>
  <pageSetup firstPageNumber="42" useFirstPageNumber="1" horizontalDpi="600" verticalDpi="600" orientation="portrait" paperSize="9" scale="85" r:id="rId1"/>
  <headerFooter>
    <oddHeader>&amp;L&amp;"Times New Roman,Uobičajeno"&amp;8D &amp;&amp; Z doo Zadar&amp;R&amp;"Times New Roman,Uobičajeno"&amp;8ZOP PP-931</oddHeader>
    <oddFooter>&amp;L&amp;"Times New Roman,Uobičajeno"&amp;8investitor: GRAD ZADAR, Narodni trg 1, 23000 Zadar 
građevina: PRISTUPNA PROMETNICA NOVOG GRADSKOG GROBLJA GRADA ZADRA
datum     :  studeni 2017.&amp;R&amp;"Times New Roman,Uobičajeno"&amp;8&amp;P</oddFooter>
  </headerFooter>
  <rowBreaks count="8" manualBreakCount="8">
    <brk id="25" max="6" man="1"/>
    <brk id="56" max="6" man="1"/>
    <brk id="61" max="6" man="1"/>
    <brk id="100" max="6" man="1"/>
    <brk id="113" max="6" man="1"/>
    <brk id="130" max="6" man="1"/>
    <brk id="137" max="6" man="1"/>
    <brk id="15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dc:creator>
  <cp:keywords/>
  <dc:description/>
  <cp:lastModifiedBy>Darija Kruljac</cp:lastModifiedBy>
  <cp:lastPrinted>2018-10-09T08:03:37Z</cp:lastPrinted>
  <dcterms:created xsi:type="dcterms:W3CDTF">1997-07-08T12:11:51Z</dcterms:created>
  <dcterms:modified xsi:type="dcterms:W3CDTF">2019-05-21T11:35:01Z</dcterms:modified>
  <cp:category/>
  <cp:version/>
  <cp:contentType/>
  <cp:contentStatus/>
</cp:coreProperties>
</file>